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lvis\Dropbox\SITEMA DE GESTION ESSMAR\PLAN DE ACCION 2020\"/>
    </mc:Choice>
  </mc:AlternateContent>
  <bookViews>
    <workbookView xWindow="0" yWindow="0" windowWidth="20490" windowHeight="7755" activeTab="1"/>
  </bookViews>
  <sheets>
    <sheet name="TALENTO HUMANO" sheetId="1" r:id="rId1"/>
    <sheet name="INFORM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2" l="1"/>
  <c r="C91" i="2"/>
  <c r="C48" i="2"/>
  <c r="C6" i="2"/>
  <c r="K27" i="1"/>
  <c r="I27" i="1"/>
  <c r="G27" i="1"/>
  <c r="C92" i="2" l="1"/>
  <c r="C7" i="2"/>
  <c r="F5" i="2" s="1"/>
  <c r="C49" i="2" l="1"/>
  <c r="F47" i="2" s="1"/>
</calcChain>
</file>

<file path=xl/sharedStrings.xml><?xml version="1.0" encoding="utf-8"?>
<sst xmlns="http://schemas.openxmlformats.org/spreadsheetml/2006/main" count="102" uniqueCount="50">
  <si>
    <t xml:space="preserve">PLAN DE ACCION </t>
  </si>
  <si>
    <t>GESTION DE LA PLANEACCION Y DIRECCIOAMIENTO ESTRATEGICO</t>
  </si>
  <si>
    <t>DIRECTRIZ</t>
  </si>
  <si>
    <t>ACTIVIDADES / ACCIONES</t>
  </si>
  <si>
    <t>INDICADORES</t>
  </si>
  <si>
    <t>RESPONSABLE</t>
  </si>
  <si>
    <t xml:space="preserve">META </t>
  </si>
  <si>
    <t>REPORTE 1</t>
  </si>
  <si>
    <t>FECHA 1</t>
  </si>
  <si>
    <t>REPORTE 2</t>
  </si>
  <si>
    <t>FECHA 2</t>
  </si>
  <si>
    <t>REPORTE 3</t>
  </si>
  <si>
    <t xml:space="preserve">FECHA 3 </t>
  </si>
  <si>
    <t>OBSERVACIONES</t>
  </si>
  <si>
    <t>PLAN ESTRATEGICO DE TALENTO HUMANO 2020</t>
  </si>
  <si>
    <t>Definir y garantizar los recursos necesarios para la participación de las fiestas patronales del Distrito, con el fin de integrar la organización  a la sociedad</t>
  </si>
  <si>
    <t>Integrar el nucleo familiar de los servidores públicos a la Entidad y así generar un impacto positivo en el clima y cultura organizacional</t>
  </si>
  <si>
    <t>Acompañar a los servidores públicos en los eventos  que genere un impacto emocional</t>
  </si>
  <si>
    <t>Exaltar el compromiso, sentido de pertenencia, trabajo en equipo y liderazgo, responsabilidad del servidor público, que se evidencian al realizar las actividades para que fueron contratados.</t>
  </si>
  <si>
    <t>Identificar los niveles de factores de riesgo psicosocial en el entorno de la organización, con potencial de efectos negativos en la salud, bienestar y/o en el trabajo para su intervención</t>
  </si>
  <si>
    <t xml:space="preserve">Identificar los peligros asociados a las actividades misionales en la organización de tal manera que se pueda evaluar para tomar los controles respectivos. </t>
  </si>
  <si>
    <t>Salvaguardar la integridad de los colaboradores mediante la mejora continua de SG-SST.</t>
  </si>
  <si>
    <t>Dar cumplimiento a los requisitos legales y la otra índole.</t>
  </si>
  <si>
    <t>Orientar al quehacer institucional con integridad, transparencia y eficiencia, con el objetivo de fortalecer la gestión ética, creando confianza institucional interna y externa.</t>
  </si>
  <si>
    <t>Establecer los mecanismos para verificar el cumplimiento de las metas y planes institucionales.</t>
  </si>
  <si>
    <t>GESTION DE TALENTO HUMANO</t>
  </si>
  <si>
    <t>(N# Capacitaciones ejecutadas / N# Capacitaciones programadas) *100%</t>
  </si>
  <si>
    <t>Informe de riesgo psicosocial</t>
  </si>
  <si>
    <t xml:space="preserve"> Cumplimiento al plan de trabajo SG-SST 2020</t>
  </si>
  <si>
    <t>Evaluación de eficacia de los requisitos legales</t>
  </si>
  <si>
    <t>Evaluación del conocimiento del código de integridad</t>
  </si>
  <si>
    <t>Verificación del cuplimientos de las metas y planes institucionales</t>
  </si>
  <si>
    <t>1 reporte</t>
  </si>
  <si>
    <t>2 reporte</t>
  </si>
  <si>
    <t>(N# Capacitaciones ejecutadas / N# Capacitaciones programadas) *100%
encuesta de satisfaccion</t>
  </si>
  <si>
    <t xml:space="preserve"> ENTREGA POR  ACTIVIDAD</t>
  </si>
  <si>
    <t>Tasa de accidentalidad
Incidencia y Prevalencia</t>
  </si>
  <si>
    <t>3 reporte</t>
  </si>
  <si>
    <t>COORDINADOR DE TALENTO HUMANO</t>
  </si>
  <si>
    <t>PARTICIPACION POR DIRECTRICES
1 INFORME</t>
  </si>
  <si>
    <t>% EJECUTADO</t>
  </si>
  <si>
    <t>% PROGRAMADO</t>
  </si>
  <si>
    <t xml:space="preserve">TOTAL EJECUTADO </t>
  </si>
  <si>
    <t xml:space="preserve">ANALISIS </t>
  </si>
  <si>
    <t xml:space="preserve">RECOMENDACIONES </t>
  </si>
  <si>
    <t>PARTICIPACION POR DIRECTRICES
2 INFORME</t>
  </si>
  <si>
    <t>PARTICIPACION POR DIRECTRICES
3 INFORME</t>
  </si>
  <si>
    <t xml:space="preserve">INFORME 
PLAN ESTRATEGICO DE TALENTO HUMANO 2020
</t>
  </si>
  <si>
    <t xml:space="preserve">Gestion de talento humano </t>
  </si>
  <si>
    <t>TOTAL DE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</si>
</sst>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20"/>
      <color theme="1"/>
      <name val="Arial Narrow"/>
      <family val="2"/>
    </font>
    <font>
      <b/>
      <i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22"/>
      <color theme="1"/>
      <name val="Arial Narrow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rgb="FF00B0F0"/>
      </bottom>
      <diagonal/>
    </border>
    <border>
      <left/>
      <right style="thin">
        <color indexed="64"/>
      </right>
      <top style="thin">
        <color theme="4"/>
      </top>
      <bottom style="thin">
        <color rgb="FF00B0F0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rgb="FF00B0F0"/>
      </top>
      <bottom style="thin">
        <color theme="4"/>
      </bottom>
      <diagonal/>
    </border>
    <border>
      <left/>
      <right/>
      <top style="thin">
        <color rgb="FF00B0F0"/>
      </top>
      <bottom style="thin">
        <color theme="4"/>
      </bottom>
      <diagonal/>
    </border>
    <border>
      <left/>
      <right style="thin">
        <color indexed="64"/>
      </right>
      <top style="thin">
        <color rgb="FF00B0F0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8"/>
      </left>
      <right style="thin">
        <color rgb="FF0070C0"/>
      </right>
      <top style="medium">
        <color theme="8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theme="8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theme="8"/>
      </top>
      <bottom style="medium">
        <color rgb="FF0070C0"/>
      </bottom>
      <diagonal/>
    </border>
    <border>
      <left style="medium">
        <color rgb="FF0070C0"/>
      </left>
      <right style="medium">
        <color theme="8"/>
      </right>
      <top style="medium">
        <color theme="8"/>
      </top>
      <bottom style="thin">
        <color rgb="FF0070C0"/>
      </bottom>
      <diagonal/>
    </border>
    <border>
      <left style="medium">
        <color theme="8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theme="8"/>
      </right>
      <top style="thin">
        <color rgb="FF0070C0"/>
      </top>
      <bottom style="medium">
        <color rgb="FF0070C0"/>
      </bottom>
      <diagonal/>
    </border>
    <border>
      <left style="medium">
        <color theme="8"/>
      </left>
      <right/>
      <top style="medium">
        <color rgb="FF0070C0"/>
      </top>
      <bottom style="medium">
        <color theme="8"/>
      </bottom>
      <diagonal/>
    </border>
    <border>
      <left/>
      <right/>
      <top style="medium">
        <color rgb="FF0070C0"/>
      </top>
      <bottom style="medium">
        <color theme="8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theme="8"/>
      </bottom>
      <diagonal/>
    </border>
    <border>
      <left style="medium">
        <color rgb="FF0070C0"/>
      </left>
      <right style="medium">
        <color theme="8"/>
      </right>
      <top style="medium">
        <color rgb="FF0070C0"/>
      </top>
      <bottom style="medium">
        <color theme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70C0"/>
      </right>
      <top style="medium">
        <color indexed="64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indexed="64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indexed="64"/>
      </top>
      <bottom style="medium">
        <color rgb="FF0070C0"/>
      </bottom>
      <diagonal/>
    </border>
    <border>
      <left style="medium">
        <color rgb="FF0070C0"/>
      </left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indexed="64"/>
      </right>
      <top style="thin">
        <color rgb="FF0070C0"/>
      </top>
      <bottom style="medium">
        <color rgb="FF0070C0"/>
      </bottom>
      <diagonal/>
    </border>
    <border>
      <left style="medium">
        <color indexed="64"/>
      </left>
      <right/>
      <top style="medium">
        <color rgb="FF0070C0"/>
      </top>
      <bottom style="medium">
        <color indexed="64"/>
      </bottom>
      <diagonal/>
    </border>
    <border>
      <left/>
      <right/>
      <top style="medium">
        <color rgb="FF0070C0"/>
      </top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indexed="64"/>
      </bottom>
      <diagonal/>
    </border>
    <border>
      <left style="medium">
        <color rgb="FF0070C0"/>
      </left>
      <right style="medium">
        <color indexed="64"/>
      </right>
      <top style="medium">
        <color rgb="FF0070C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73">
    <xf numFmtId="0" fontId="0" fillId="0" borderId="0" xfId="0"/>
    <xf numFmtId="0" fontId="0" fillId="0" borderId="0" xfId="0"/>
    <xf numFmtId="0" fontId="0" fillId="2" borderId="1" xfId="0" applyFill="1" applyBorder="1" applyAlignment="1"/>
    <xf numFmtId="9" fontId="2" fillId="0" borderId="0" xfId="0" applyNumberFormat="1" applyFont="1" applyAlignment="1">
      <alignment horizontal="center" vertical="center"/>
    </xf>
    <xf numFmtId="0" fontId="7" fillId="0" borderId="0" xfId="0" applyFont="1"/>
    <xf numFmtId="9" fontId="8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9" fontId="7" fillId="0" borderId="0" xfId="0" applyNumberFormat="1" applyFont="1"/>
    <xf numFmtId="0" fontId="8" fillId="2" borderId="19" xfId="0" applyFont="1" applyFill="1" applyBorder="1" applyAlignment="1">
      <alignment horizontal="center" vertical="center" wrapText="1"/>
    </xf>
    <xf numFmtId="9" fontId="8" fillId="2" borderId="19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Alignment="1"/>
    <xf numFmtId="9" fontId="8" fillId="2" borderId="19" xfId="0" applyNumberFormat="1" applyFont="1" applyFill="1" applyBorder="1" applyAlignment="1">
      <alignment horizontal="center" vertical="center" wrapText="1"/>
    </xf>
    <xf numFmtId="9" fontId="8" fillId="2" borderId="34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0" borderId="0" xfId="0" applyFont="1" applyAlignment="1"/>
    <xf numFmtId="0" fontId="8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19" xfId="0" applyFont="1" applyFill="1" applyBorder="1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/>
    <xf numFmtId="10" fontId="11" fillId="3" borderId="33" xfId="0" applyNumberFormat="1" applyFont="1" applyFill="1" applyBorder="1" applyAlignment="1">
      <alignment horizontal="center" vertical="center"/>
    </xf>
    <xf numFmtId="10" fontId="11" fillId="3" borderId="0" xfId="0" applyNumberFormat="1" applyFont="1" applyFill="1" applyBorder="1" applyAlignment="1">
      <alignment horizontal="center" vertical="center"/>
    </xf>
    <xf numFmtId="9" fontId="11" fillId="3" borderId="0" xfId="1" applyFont="1" applyFill="1" applyBorder="1" applyAlignment="1">
      <alignment horizontal="center" vertical="center"/>
    </xf>
    <xf numFmtId="10" fontId="11" fillId="3" borderId="0" xfId="1" applyNumberFormat="1" applyFont="1" applyFill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9" fontId="6" fillId="2" borderId="37" xfId="0" applyNumberFormat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9" fontId="11" fillId="0" borderId="40" xfId="1" applyFont="1" applyFill="1" applyBorder="1" applyAlignment="1">
      <alignment horizontal="center" vertical="center"/>
    </xf>
    <xf numFmtId="10" fontId="2" fillId="0" borderId="43" xfId="0" applyNumberFormat="1" applyFont="1" applyBorder="1" applyAlignment="1">
      <alignment horizontal="center"/>
    </xf>
    <xf numFmtId="9" fontId="2" fillId="0" borderId="44" xfId="0" applyNumberFormat="1" applyFont="1" applyFill="1" applyBorder="1" applyAlignment="1">
      <alignment horizontal="center"/>
    </xf>
    <xf numFmtId="9" fontId="11" fillId="0" borderId="0" xfId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13" fillId="0" borderId="46" xfId="0" applyFont="1" applyBorder="1" applyAlignment="1">
      <alignment vertical="center" wrapText="1"/>
    </xf>
    <xf numFmtId="0" fontId="0" fillId="0" borderId="49" xfId="0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9" fontId="8" fillId="0" borderId="45" xfId="1" applyNumberFormat="1" applyFont="1" applyFill="1" applyBorder="1" applyAlignment="1">
      <alignment horizontal="center" vertical="center" wrapText="1"/>
    </xf>
    <xf numFmtId="9" fontId="2" fillId="0" borderId="46" xfId="0" applyNumberFormat="1" applyFont="1" applyBorder="1" applyAlignment="1">
      <alignment horizontal="center" vertical="center"/>
    </xf>
    <xf numFmtId="9" fontId="2" fillId="0" borderId="47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vertical="center" wrapText="1"/>
    </xf>
    <xf numFmtId="9" fontId="6" fillId="2" borderId="61" xfId="0" applyNumberFormat="1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 wrapText="1"/>
    </xf>
    <xf numFmtId="9" fontId="11" fillId="0" borderId="64" xfId="1" applyFont="1" applyFill="1" applyBorder="1" applyAlignment="1">
      <alignment horizontal="center" vertical="center"/>
    </xf>
    <xf numFmtId="10" fontId="2" fillId="0" borderId="67" xfId="0" applyNumberFormat="1" applyFont="1" applyBorder="1" applyAlignment="1">
      <alignment horizontal="center"/>
    </xf>
    <xf numFmtId="9" fontId="2" fillId="0" borderId="68" xfId="0" applyNumberFormat="1" applyFont="1" applyFill="1" applyBorder="1" applyAlignment="1">
      <alignment horizontal="center"/>
    </xf>
    <xf numFmtId="0" fontId="0" fillId="0" borderId="1" xfId="0" applyBorder="1" applyAlignment="1"/>
    <xf numFmtId="0" fontId="2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vertical="center" wrapText="1"/>
    </xf>
    <xf numFmtId="0" fontId="0" fillId="0" borderId="50" xfId="0" applyBorder="1" applyAlignment="1">
      <alignment horizontal="center" vertical="center" wrapText="1"/>
    </xf>
    <xf numFmtId="0" fontId="13" fillId="0" borderId="47" xfId="0" applyFont="1" applyBorder="1" applyAlignment="1">
      <alignment vertical="center" wrapText="1"/>
    </xf>
    <xf numFmtId="0" fontId="0" fillId="0" borderId="70" xfId="0" applyBorder="1" applyAlignment="1">
      <alignment horizontal="center" vertical="center"/>
    </xf>
    <xf numFmtId="0" fontId="0" fillId="0" borderId="3" xfId="0" applyBorder="1"/>
    <xf numFmtId="0" fontId="0" fillId="0" borderId="72" xfId="0" applyBorder="1"/>
    <xf numFmtId="9" fontId="2" fillId="0" borderId="71" xfId="0" applyNumberFormat="1" applyFont="1" applyBorder="1" applyAlignment="1">
      <alignment horizontal="center" vertical="center"/>
    </xf>
    <xf numFmtId="9" fontId="0" fillId="0" borderId="72" xfId="0" applyNumberFormat="1" applyBorder="1"/>
    <xf numFmtId="9" fontId="8" fillId="0" borderId="1" xfId="0" applyNumberFormat="1" applyFont="1" applyFill="1" applyBorder="1" applyAlignment="1">
      <alignment vertical="center" wrapText="1"/>
    </xf>
    <xf numFmtId="0" fontId="2" fillId="0" borderId="49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0" fillId="0" borderId="54" xfId="0" applyBorder="1" applyAlignment="1"/>
    <xf numFmtId="0" fontId="0" fillId="0" borderId="54" xfId="0" applyBorder="1"/>
    <xf numFmtId="0" fontId="0" fillId="0" borderId="70" xfId="0" applyBorder="1"/>
    <xf numFmtId="0" fontId="0" fillId="0" borderId="73" xfId="0" applyBorder="1"/>
    <xf numFmtId="0" fontId="0" fillId="0" borderId="49" xfId="0" applyBorder="1" applyAlignment="1"/>
    <xf numFmtId="0" fontId="0" fillId="0" borderId="49" xfId="0" applyBorder="1"/>
    <xf numFmtId="0" fontId="0" fillId="0" borderId="50" xfId="0" applyBorder="1"/>
    <xf numFmtId="0" fontId="0" fillId="0" borderId="19" xfId="0" applyBorder="1"/>
    <xf numFmtId="0" fontId="0" fillId="0" borderId="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5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3" fillId="0" borderId="46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" fillId="0" borderId="49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9" xfId="0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0" fontId="0" fillId="0" borderId="4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9" fontId="8" fillId="0" borderId="20" xfId="0" applyNumberFormat="1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5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69" xfId="0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3" borderId="0" xfId="0" applyFont="1" applyFill="1" applyBorder="1" applyAlignment="1">
      <alignment horizontal="justify" vertical="center"/>
    </xf>
    <xf numFmtId="0" fontId="9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0" fillId="3" borderId="39" xfId="0" applyFont="1" applyFill="1" applyBorder="1" applyAlignment="1">
      <alignment horizontal="justify" vertical="center" wrapText="1"/>
    </xf>
    <xf numFmtId="0" fontId="10" fillId="3" borderId="32" xfId="0" applyFont="1" applyFill="1" applyBorder="1" applyAlignment="1">
      <alignment horizontal="justify" vertical="center" wrapText="1"/>
    </xf>
    <xf numFmtId="0" fontId="10" fillId="3" borderId="0" xfId="0" applyFont="1" applyFill="1" applyBorder="1" applyAlignment="1">
      <alignment horizontal="justify" vertical="center" wrapText="1"/>
    </xf>
    <xf numFmtId="0" fontId="9" fillId="2" borderId="29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2" fillId="0" borderId="65" xfId="0" applyFont="1" applyBorder="1" applyAlignment="1">
      <alignment horizontal="right"/>
    </xf>
    <xf numFmtId="0" fontId="2" fillId="0" borderId="66" xfId="0" applyFont="1" applyBorder="1" applyAlignment="1">
      <alignment horizontal="right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left" vertical="center" wrapText="1"/>
    </xf>
    <xf numFmtId="0" fontId="10" fillId="3" borderId="3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</cellXfs>
  <cellStyles count="3">
    <cellStyle name="Normal" xfId="0" builtinId="0"/>
    <cellStyle name="Normal 2" xfId="2"/>
    <cellStyle name="Porcentaje" xfId="1" builtinId="5"/>
  </cellStyles>
  <dxfs count="8">
    <dxf>
      <font>
        <color theme="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v>EJECUTADO</c:v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cat>
            <c:strRef>
              <c:f>INFORMES!$A$6</c:f>
              <c:strCache>
                <c:ptCount val="1"/>
                <c:pt idx="0">
                  <c:v>Gestion de talento humano </c:v>
                </c:pt>
              </c:strCache>
            </c:strRef>
          </c:cat>
          <c:val>
            <c:numRef>
              <c:f>INFORMES!$C$6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INFORMES!$A$6</c:f>
              <c:strCache>
                <c:ptCount val="1"/>
                <c:pt idx="0">
                  <c:v>Gestion de talento humano </c:v>
                </c:pt>
              </c:strCache>
            </c:strRef>
          </c:cat>
          <c:val>
            <c:numRef>
              <c:f>INFORMES!$D$6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308480"/>
        <c:axId val="31364996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INFORMES!$A$6</c15:sqref>
                        </c15:formulaRef>
                      </c:ext>
                    </c:extLst>
                    <c:strCache>
                      <c:ptCount val="1"/>
                      <c:pt idx="0">
                        <c:v>Gestion de talento humano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17830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3649960"/>
        <c:crosses val="autoZero"/>
        <c:auto val="1"/>
        <c:lblAlgn val="ctr"/>
        <c:lblOffset val="100"/>
        <c:noMultiLvlLbl val="0"/>
      </c:catAx>
      <c:valAx>
        <c:axId val="31364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30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1"/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cat>
            <c:strRef>
              <c:f>INFORMES!$A$48</c:f>
              <c:strCache>
                <c:ptCount val="1"/>
                <c:pt idx="0">
                  <c:v>Gestion de talento humano </c:v>
                </c:pt>
              </c:strCache>
            </c:strRef>
          </c:cat>
          <c:val>
            <c:numRef>
              <c:f>INFORMES!$C$48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INFORMES!$A$48</c:f>
              <c:strCache>
                <c:ptCount val="1"/>
                <c:pt idx="0">
                  <c:v>Gestion de talento humano </c:v>
                </c:pt>
              </c:strCache>
            </c:strRef>
          </c:cat>
          <c:val>
            <c:numRef>
              <c:f>INFORMES!$D$48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3870192"/>
        <c:axId val="313870576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INFORMES!$A$48</c15:sqref>
                        </c15:formulaRef>
                      </c:ext>
                    </c:extLst>
                    <c:strCache>
                      <c:ptCount val="1"/>
                      <c:pt idx="0">
                        <c:v>Gestion de talento humano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INFORMES!$B$48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1387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3870576"/>
        <c:crosses val="autoZero"/>
        <c:auto val="1"/>
        <c:lblAlgn val="ctr"/>
        <c:lblOffset val="100"/>
        <c:noMultiLvlLbl val="0"/>
      </c:catAx>
      <c:valAx>
        <c:axId val="31387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387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TALENTO HUMANO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158967629046371"/>
          <c:y val="0.22377073906485673"/>
          <c:w val="0.78766958296879552"/>
          <c:h val="0.49826011567558581"/>
        </c:manualLayout>
      </c:layout>
      <c:bar3DChart>
        <c:barDir val="col"/>
        <c:grouping val="clustered"/>
        <c:varyColors val="0"/>
        <c:ser>
          <c:idx val="1"/>
          <c:order val="1"/>
          <c:tx>
            <c:v>EJECUTADO</c:v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cat>
            <c:strRef>
              <c:f>INFORMES!$A$49</c:f>
              <c:strCache>
                <c:ptCount val="1"/>
                <c:pt idx="0">
                  <c:v>TOTAL EJECUTADO </c:v>
                </c:pt>
              </c:strCache>
            </c:strRef>
          </c:cat>
          <c:val>
            <c:numRef>
              <c:f>INFORMES!$C$49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INFORMES!$A$49</c:f>
              <c:strCache>
                <c:ptCount val="1"/>
                <c:pt idx="0">
                  <c:v>TOTAL EJECUTADO </c:v>
                </c:pt>
              </c:strCache>
            </c:strRef>
          </c:cat>
          <c:val>
            <c:numRef>
              <c:f>INFORMES!$D$49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3890704"/>
        <c:axId val="31389108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INFORMES!$A$49</c15:sqref>
                        </c15:formulaRef>
                      </c:ext>
                    </c:extLst>
                    <c:strCache>
                      <c:ptCount val="1"/>
                      <c:pt idx="0">
                        <c:v>TOTAL EJECUTADO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INFORMES!$B$49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1389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3891088"/>
        <c:crosses val="autoZero"/>
        <c:auto val="1"/>
        <c:lblAlgn val="ctr"/>
        <c:lblOffset val="100"/>
        <c:noMultiLvlLbl val="0"/>
      </c:catAx>
      <c:valAx>
        <c:axId val="3138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389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044748951835566"/>
          <c:y val="0.23999993716497808"/>
          <c:w val="0.80145727238640629"/>
          <c:h val="0.44696017254497022"/>
        </c:manualLayout>
      </c:layout>
      <c:bar3DChart>
        <c:barDir val="col"/>
        <c:grouping val="clustered"/>
        <c:varyColors val="0"/>
        <c:ser>
          <c:idx val="1"/>
          <c:order val="1"/>
          <c:tx>
            <c:v>EJECUTADO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INFORMES!$A$91</c:f>
              <c:strCache>
                <c:ptCount val="1"/>
                <c:pt idx="0">
                  <c:v>Gestion de talento humano </c:v>
                </c:pt>
              </c:strCache>
            </c:strRef>
          </c:cat>
          <c:val>
            <c:numRef>
              <c:f>INFORMES!$C$91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INFORMES!$A$91</c:f>
              <c:strCache>
                <c:ptCount val="1"/>
                <c:pt idx="0">
                  <c:v>Gestion de talento humano </c:v>
                </c:pt>
              </c:strCache>
            </c:strRef>
          </c:cat>
          <c:val>
            <c:numRef>
              <c:f>INFORMES!$D$91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345432"/>
        <c:axId val="17934504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INFORMES!$A$91</c15:sqref>
                        </c15:formulaRef>
                      </c:ext>
                    </c:extLst>
                    <c:strCache>
                      <c:ptCount val="1"/>
                      <c:pt idx="0">
                        <c:v>Gestion de talento humano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INFORMES!$B$91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17934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345040"/>
        <c:crosses val="autoZero"/>
        <c:auto val="1"/>
        <c:lblAlgn val="ctr"/>
        <c:lblOffset val="100"/>
        <c:noMultiLvlLbl val="0"/>
      </c:catAx>
      <c:valAx>
        <c:axId val="17934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34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TALENTO HUMANO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v>EJECUTADO</c:v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cat>
            <c:strRef>
              <c:f>INFORMES!$A$92</c:f>
              <c:strCache>
                <c:ptCount val="1"/>
                <c:pt idx="0">
                  <c:v>TOTAL EJECUTADO </c:v>
                </c:pt>
              </c:strCache>
            </c:strRef>
          </c:cat>
          <c:val>
            <c:numRef>
              <c:f>INFORMES!$C$92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INFORMES!$A$92</c:f>
              <c:strCache>
                <c:ptCount val="1"/>
                <c:pt idx="0">
                  <c:v>TOTAL EJECUTADO </c:v>
                </c:pt>
              </c:strCache>
            </c:strRef>
          </c:cat>
          <c:val>
            <c:numRef>
              <c:f>INFORMES!$D$92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348568"/>
        <c:axId val="17934896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INFORMES!$A$92</c15:sqref>
                        </c15:formulaRef>
                      </c:ext>
                    </c:extLst>
                    <c:strCache>
                      <c:ptCount val="1"/>
                      <c:pt idx="0">
                        <c:v>TOTAL EJECUTADO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INFORMES!$B$92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17934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348960"/>
        <c:crosses val="autoZero"/>
        <c:auto val="1"/>
        <c:lblAlgn val="ctr"/>
        <c:lblOffset val="100"/>
        <c:noMultiLvlLbl val="0"/>
      </c:catAx>
      <c:valAx>
        <c:axId val="1793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34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362200" cy="952500"/>
    <xdr:pic>
      <xdr:nvPicPr>
        <xdr:cNvPr id="2" name="image4.jpg" descr="IMG_3644"/>
        <xdr:cNvPicPr preferRelativeResize="0"/>
      </xdr:nvPicPr>
      <xdr:blipFill rotWithShape="1">
        <a:blip xmlns:r="http://schemas.openxmlformats.org/officeDocument/2006/relationships" r:embed="rId1" cstate="print"/>
        <a:srcRect t="29293" b="29293"/>
        <a:stretch/>
      </xdr:blipFill>
      <xdr:spPr>
        <a:xfrm>
          <a:off x="0" y="85725"/>
          <a:ext cx="236220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23812</xdr:rowOff>
    </xdr:from>
    <xdr:to>
      <xdr:col>3</xdr:col>
      <xdr:colOff>1000125</xdr:colOff>
      <xdr:row>18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49</xdr:row>
      <xdr:rowOff>185737</xdr:rowOff>
    </xdr:from>
    <xdr:to>
      <xdr:col>4</xdr:col>
      <xdr:colOff>161926</xdr:colOff>
      <xdr:row>60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219076</xdr:colOff>
      <xdr:row>49</xdr:row>
      <xdr:rowOff>180975</xdr:rowOff>
    </xdr:from>
    <xdr:to>
      <xdr:col>8</xdr:col>
      <xdr:colOff>533400</xdr:colOff>
      <xdr:row>60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0</xdr:row>
      <xdr:rowOff>95250</xdr:rowOff>
    </xdr:from>
    <xdr:to>
      <xdr:col>2</xdr:col>
      <xdr:colOff>171450</xdr:colOff>
      <xdr:row>0</xdr:row>
      <xdr:rowOff>1135179</xdr:rowOff>
    </xdr:to>
    <xdr:pic>
      <xdr:nvPicPr>
        <xdr:cNvPr id="8" name="Imagen 7" descr="IMG_3644">
          <a:extLst>
            <a:ext uri="{FF2B5EF4-FFF2-40B4-BE49-F238E27FC236}">
              <a16:creationId xmlns:a16="http://schemas.microsoft.com/office/drawing/2014/main" xmlns="" id="{B62E85BA-5BE0-47BA-8596-78655D4CE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99" r="1102" b="26352"/>
        <a:stretch>
          <a:fillRect/>
        </a:stretch>
      </xdr:blipFill>
      <xdr:spPr bwMode="auto">
        <a:xfrm>
          <a:off x="66675" y="95250"/>
          <a:ext cx="1990725" cy="1039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92</xdr:row>
      <xdr:rowOff>195262</xdr:rowOff>
    </xdr:from>
    <xdr:to>
      <xdr:col>3</xdr:col>
      <xdr:colOff>904875</xdr:colOff>
      <xdr:row>103</xdr:row>
      <xdr:rowOff>180975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962025</xdr:colOff>
      <xdr:row>92</xdr:row>
      <xdr:rowOff>190500</xdr:rowOff>
    </xdr:from>
    <xdr:to>
      <xdr:col>8</xdr:col>
      <xdr:colOff>409575</xdr:colOff>
      <xdr:row>104</xdr:row>
      <xdr:rowOff>4761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workbookViewId="0">
      <selection activeCell="K8" sqref="K8"/>
    </sheetView>
  </sheetViews>
  <sheetFormatPr baseColWidth="10" defaultRowHeight="15" x14ac:dyDescent="0.25"/>
  <cols>
    <col min="1" max="1" width="14.28515625" customWidth="1"/>
    <col min="2" max="2" width="22.140625" style="11" customWidth="1"/>
    <col min="3" max="3" width="18" style="11" customWidth="1"/>
    <col min="4" max="4" width="11.42578125" style="18"/>
    <col min="5" max="5" width="15" style="23" customWidth="1"/>
    <col min="6" max="6" width="13" style="3" bestFit="1" customWidth="1"/>
    <col min="13" max="13" width="14.5703125" customWidth="1"/>
  </cols>
  <sheetData>
    <row r="1" spans="1:13" ht="26.25" x14ac:dyDescent="0.25">
      <c r="A1" s="107"/>
      <c r="B1" s="108"/>
      <c r="C1" s="113" t="s">
        <v>14</v>
      </c>
      <c r="D1" s="114"/>
      <c r="E1" s="114"/>
      <c r="F1" s="114"/>
      <c r="G1" s="114"/>
      <c r="H1" s="114"/>
      <c r="I1" s="114"/>
      <c r="J1" s="114"/>
      <c r="K1" s="114"/>
      <c r="L1" s="115"/>
      <c r="M1" s="93"/>
    </row>
    <row r="2" spans="1:13" ht="26.25" x14ac:dyDescent="0.4">
      <c r="A2" s="109"/>
      <c r="B2" s="110"/>
      <c r="C2" s="116" t="s">
        <v>0</v>
      </c>
      <c r="D2" s="117"/>
      <c r="E2" s="117"/>
      <c r="F2" s="117"/>
      <c r="G2" s="117"/>
      <c r="H2" s="117"/>
      <c r="I2" s="117"/>
      <c r="J2" s="117"/>
      <c r="K2" s="117"/>
      <c r="L2" s="118"/>
      <c r="M2" s="94"/>
    </row>
    <row r="3" spans="1:13" ht="33.75" customHeight="1" x14ac:dyDescent="0.4">
      <c r="A3" s="111"/>
      <c r="B3" s="112"/>
      <c r="C3" s="95" t="s">
        <v>1</v>
      </c>
      <c r="D3" s="95"/>
      <c r="E3" s="95"/>
      <c r="F3" s="95"/>
      <c r="G3" s="95"/>
      <c r="H3" s="95"/>
      <c r="I3" s="95"/>
      <c r="J3" s="95"/>
      <c r="K3" s="95"/>
      <c r="L3" s="96"/>
      <c r="M3" s="2"/>
    </row>
    <row r="4" spans="1:13" x14ac:dyDescent="0.25">
      <c r="A4" s="1"/>
      <c r="G4" s="1"/>
      <c r="H4" s="1"/>
      <c r="I4" s="1"/>
      <c r="J4" s="1"/>
      <c r="K4" s="1"/>
      <c r="L4" s="1"/>
      <c r="M4" s="1"/>
    </row>
    <row r="5" spans="1:13" ht="15.75" thickBot="1" x14ac:dyDescent="0.3">
      <c r="A5" s="4"/>
      <c r="B5" s="27"/>
      <c r="C5" s="25"/>
      <c r="D5" s="19"/>
      <c r="E5" s="22"/>
      <c r="F5" s="5"/>
      <c r="G5" s="6"/>
      <c r="H5" s="7"/>
      <c r="I5" s="6"/>
      <c r="J5" s="4"/>
      <c r="K5" s="6"/>
      <c r="L5" s="4"/>
      <c r="M5" s="4"/>
    </row>
    <row r="6" spans="1:13" ht="39" thickBot="1" x14ac:dyDescent="0.3">
      <c r="A6" s="10" t="s">
        <v>2</v>
      </c>
      <c r="B6" s="28" t="s">
        <v>3</v>
      </c>
      <c r="C6" s="26" t="s">
        <v>4</v>
      </c>
      <c r="D6" s="8" t="s">
        <v>35</v>
      </c>
      <c r="E6" s="8" t="s">
        <v>5</v>
      </c>
      <c r="F6" s="9" t="s">
        <v>6</v>
      </c>
      <c r="G6" s="12" t="s">
        <v>7</v>
      </c>
      <c r="H6" s="13" t="s">
        <v>8</v>
      </c>
      <c r="I6" s="12" t="s">
        <v>9</v>
      </c>
      <c r="J6" s="14" t="s">
        <v>10</v>
      </c>
      <c r="K6" s="15" t="s">
        <v>11</v>
      </c>
      <c r="L6" s="10" t="s">
        <v>12</v>
      </c>
      <c r="M6" s="75" t="s">
        <v>13</v>
      </c>
    </row>
    <row r="7" spans="1:13" s="16" customFormat="1" ht="63.75" customHeight="1" x14ac:dyDescent="0.25">
      <c r="A7" s="99" t="s">
        <v>25</v>
      </c>
      <c r="B7" s="105" t="s">
        <v>15</v>
      </c>
      <c r="C7" s="127" t="s">
        <v>26</v>
      </c>
      <c r="D7" s="51" t="s">
        <v>32</v>
      </c>
      <c r="E7" s="128" t="s">
        <v>38</v>
      </c>
      <c r="F7" s="53">
        <v>0.05</v>
      </c>
      <c r="G7" s="65"/>
      <c r="H7" s="121"/>
      <c r="I7" s="65"/>
      <c r="J7" s="123"/>
      <c r="K7" s="65"/>
      <c r="L7" s="125"/>
      <c r="M7" s="119"/>
    </row>
    <row r="8" spans="1:13" ht="62.25" customHeight="1" thickBot="1" x14ac:dyDescent="0.3">
      <c r="A8" s="104"/>
      <c r="B8" s="100"/>
      <c r="C8" s="101"/>
      <c r="D8" s="52" t="s">
        <v>33</v>
      </c>
      <c r="E8" s="129"/>
      <c r="F8" s="54">
        <v>0.05</v>
      </c>
      <c r="G8" s="73"/>
      <c r="H8" s="122"/>
      <c r="I8" s="73"/>
      <c r="J8" s="124"/>
      <c r="K8" s="73"/>
      <c r="L8" s="126"/>
      <c r="M8" s="120"/>
    </row>
    <row r="9" spans="1:13" ht="51.75" customHeight="1" x14ac:dyDescent="0.25">
      <c r="A9" s="106" t="s">
        <v>25</v>
      </c>
      <c r="B9" s="100" t="s">
        <v>16</v>
      </c>
      <c r="C9" s="101" t="s">
        <v>34</v>
      </c>
      <c r="D9" s="52" t="s">
        <v>33</v>
      </c>
      <c r="E9" s="102" t="s">
        <v>38</v>
      </c>
      <c r="F9" s="54">
        <v>0.05</v>
      </c>
      <c r="G9" s="62"/>
      <c r="H9" s="103"/>
      <c r="I9" s="62"/>
      <c r="J9" s="103"/>
      <c r="K9" s="62"/>
      <c r="L9" s="130"/>
      <c r="M9" s="131"/>
    </row>
    <row r="10" spans="1:13" ht="54.75" customHeight="1" x14ac:dyDescent="0.25">
      <c r="A10" s="104"/>
      <c r="B10" s="100"/>
      <c r="C10" s="101"/>
      <c r="D10" s="52" t="s">
        <v>37</v>
      </c>
      <c r="E10" s="102"/>
      <c r="F10" s="54">
        <v>0.05</v>
      </c>
      <c r="G10" s="62"/>
      <c r="H10" s="103"/>
      <c r="I10" s="62"/>
      <c r="J10" s="103"/>
      <c r="K10" s="62"/>
      <c r="L10" s="130"/>
      <c r="M10" s="131"/>
    </row>
    <row r="11" spans="1:13" s="16" customFormat="1" ht="33.75" customHeight="1" x14ac:dyDescent="0.25">
      <c r="A11" s="97" t="s">
        <v>25</v>
      </c>
      <c r="B11" s="100" t="s">
        <v>17</v>
      </c>
      <c r="C11" s="101" t="s">
        <v>26</v>
      </c>
      <c r="D11" s="52" t="s">
        <v>32</v>
      </c>
      <c r="E11" s="102" t="s">
        <v>38</v>
      </c>
      <c r="F11" s="54">
        <v>0.04</v>
      </c>
      <c r="G11" s="62"/>
      <c r="H11" s="103"/>
      <c r="I11" s="62"/>
      <c r="J11" s="103"/>
      <c r="K11" s="62"/>
      <c r="L11" s="130"/>
      <c r="M11" s="131"/>
    </row>
    <row r="12" spans="1:13" s="16" customFormat="1" ht="36.75" customHeight="1" x14ac:dyDescent="0.25">
      <c r="A12" s="98"/>
      <c r="B12" s="100"/>
      <c r="C12" s="101"/>
      <c r="D12" s="52" t="s">
        <v>33</v>
      </c>
      <c r="E12" s="102"/>
      <c r="F12" s="54">
        <v>0.03</v>
      </c>
      <c r="G12" s="62"/>
      <c r="H12" s="103"/>
      <c r="I12" s="62"/>
      <c r="J12" s="103"/>
      <c r="K12" s="62"/>
      <c r="L12" s="130"/>
      <c r="M12" s="131"/>
    </row>
    <row r="13" spans="1:13" ht="39" customHeight="1" thickBot="1" x14ac:dyDescent="0.3">
      <c r="A13" s="134"/>
      <c r="B13" s="100"/>
      <c r="C13" s="101"/>
      <c r="D13" s="52" t="s">
        <v>37</v>
      </c>
      <c r="E13" s="102"/>
      <c r="F13" s="54">
        <v>0.03</v>
      </c>
      <c r="G13" s="62"/>
      <c r="H13" s="103"/>
      <c r="I13" s="62"/>
      <c r="J13" s="103"/>
      <c r="K13" s="62"/>
      <c r="L13" s="130"/>
      <c r="M13" s="131"/>
    </row>
    <row r="14" spans="1:13" s="16" customFormat="1" ht="36" customHeight="1" x14ac:dyDescent="0.25">
      <c r="A14" s="132" t="s">
        <v>25</v>
      </c>
      <c r="B14" s="100" t="s">
        <v>20</v>
      </c>
      <c r="C14" s="133" t="s">
        <v>36</v>
      </c>
      <c r="D14" s="52" t="s">
        <v>32</v>
      </c>
      <c r="E14" s="102" t="s">
        <v>38</v>
      </c>
      <c r="F14" s="54">
        <v>0.04</v>
      </c>
      <c r="G14" s="62"/>
      <c r="H14" s="103"/>
      <c r="I14" s="62"/>
      <c r="J14" s="103"/>
      <c r="K14" s="103"/>
      <c r="L14" s="130"/>
      <c r="M14" s="131"/>
    </row>
    <row r="15" spans="1:13" ht="45.75" customHeight="1" x14ac:dyDescent="0.25">
      <c r="A15" s="98"/>
      <c r="B15" s="100"/>
      <c r="C15" s="133"/>
      <c r="D15" s="52" t="s">
        <v>33</v>
      </c>
      <c r="E15" s="102"/>
      <c r="F15" s="54">
        <v>0.03</v>
      </c>
      <c r="G15" s="62"/>
      <c r="H15" s="103"/>
      <c r="I15" s="62"/>
      <c r="J15" s="103"/>
      <c r="K15" s="103"/>
      <c r="L15" s="130"/>
      <c r="M15" s="131"/>
    </row>
    <row r="16" spans="1:13" ht="45" customHeight="1" x14ac:dyDescent="0.25">
      <c r="A16" s="99"/>
      <c r="B16" s="100"/>
      <c r="C16" s="133"/>
      <c r="D16" s="52" t="s">
        <v>37</v>
      </c>
      <c r="E16" s="102"/>
      <c r="F16" s="54">
        <v>0.03</v>
      </c>
      <c r="G16" s="62"/>
      <c r="H16" s="103"/>
      <c r="I16" s="62"/>
      <c r="J16" s="103"/>
      <c r="K16" s="103"/>
      <c r="L16" s="130"/>
      <c r="M16" s="131"/>
    </row>
    <row r="17" spans="1:13" s="16" customFormat="1" ht="45" customHeight="1" x14ac:dyDescent="0.25">
      <c r="A17" s="97" t="s">
        <v>25</v>
      </c>
      <c r="B17" s="100" t="s">
        <v>21</v>
      </c>
      <c r="C17" s="133" t="s">
        <v>28</v>
      </c>
      <c r="D17" s="52" t="s">
        <v>33</v>
      </c>
      <c r="E17" s="102" t="s">
        <v>38</v>
      </c>
      <c r="F17" s="54">
        <v>0.04</v>
      </c>
      <c r="G17" s="62"/>
      <c r="H17" s="89"/>
      <c r="I17" s="62"/>
      <c r="J17" s="89"/>
      <c r="K17" s="62"/>
      <c r="L17" s="91"/>
      <c r="M17" s="86"/>
    </row>
    <row r="18" spans="1:13" ht="37.5" customHeight="1" thickBot="1" x14ac:dyDescent="0.3">
      <c r="A18" s="134"/>
      <c r="B18" s="100"/>
      <c r="C18" s="133"/>
      <c r="D18" s="52" t="s">
        <v>37</v>
      </c>
      <c r="E18" s="102"/>
      <c r="F18" s="54">
        <v>0.03</v>
      </c>
      <c r="G18" s="62"/>
      <c r="H18" s="90"/>
      <c r="I18" s="62"/>
      <c r="J18" s="90"/>
      <c r="K18" s="62"/>
      <c r="L18" s="92"/>
      <c r="M18" s="88"/>
    </row>
    <row r="19" spans="1:13" ht="63" customHeight="1" x14ac:dyDescent="0.25">
      <c r="A19" s="64" t="s">
        <v>25</v>
      </c>
      <c r="B19" s="49" t="s">
        <v>22</v>
      </c>
      <c r="C19" s="24" t="s">
        <v>29</v>
      </c>
      <c r="D19" s="52" t="s">
        <v>37</v>
      </c>
      <c r="E19" s="74" t="s">
        <v>38</v>
      </c>
      <c r="F19" s="54">
        <v>0.03</v>
      </c>
      <c r="G19" s="62"/>
      <c r="H19" s="62"/>
      <c r="I19" s="62"/>
      <c r="J19" s="62"/>
      <c r="K19" s="62"/>
      <c r="L19" s="76"/>
      <c r="M19" s="80"/>
    </row>
    <row r="20" spans="1:13" ht="150" x14ac:dyDescent="0.25">
      <c r="A20" s="50" t="s">
        <v>25</v>
      </c>
      <c r="B20" s="49" t="s">
        <v>23</v>
      </c>
      <c r="C20" s="24" t="s">
        <v>30</v>
      </c>
      <c r="D20" s="52" t="s">
        <v>33</v>
      </c>
      <c r="E20" s="56" t="s">
        <v>38</v>
      </c>
      <c r="F20" s="54">
        <v>0.1</v>
      </c>
      <c r="G20" s="17"/>
      <c r="H20" s="17"/>
      <c r="I20" s="17"/>
      <c r="J20" s="17"/>
      <c r="K20" s="17"/>
      <c r="L20" s="77"/>
      <c r="M20" s="81"/>
    </row>
    <row r="21" spans="1:13" s="16" customFormat="1" ht="52.5" customHeight="1" x14ac:dyDescent="0.25">
      <c r="A21" s="97" t="s">
        <v>25</v>
      </c>
      <c r="B21" s="100" t="s">
        <v>24</v>
      </c>
      <c r="C21" s="133" t="s">
        <v>31</v>
      </c>
      <c r="D21" s="52" t="s">
        <v>33</v>
      </c>
      <c r="E21" s="102" t="s">
        <v>38</v>
      </c>
      <c r="F21" s="54">
        <v>0.05</v>
      </c>
      <c r="G21" s="62"/>
      <c r="H21" s="103"/>
      <c r="I21" s="62"/>
      <c r="J21" s="103"/>
      <c r="K21" s="62"/>
      <c r="L21" s="130"/>
      <c r="M21" s="131"/>
    </row>
    <row r="22" spans="1:13" ht="53.25" customHeight="1" x14ac:dyDescent="0.25">
      <c r="A22" s="99"/>
      <c r="B22" s="100"/>
      <c r="C22" s="133"/>
      <c r="D22" s="52" t="s">
        <v>37</v>
      </c>
      <c r="E22" s="102"/>
      <c r="F22" s="54">
        <v>0.05</v>
      </c>
      <c r="G22" s="62"/>
      <c r="H22" s="103"/>
      <c r="I22" s="62"/>
      <c r="J22" s="103"/>
      <c r="K22" s="62"/>
      <c r="L22" s="130"/>
      <c r="M22" s="131"/>
    </row>
    <row r="23" spans="1:13" ht="51.75" customHeight="1" x14ac:dyDescent="0.25">
      <c r="A23" s="97" t="s">
        <v>25</v>
      </c>
      <c r="B23" s="100" t="s">
        <v>18</v>
      </c>
      <c r="C23" s="101" t="s">
        <v>26</v>
      </c>
      <c r="D23" s="52" t="s">
        <v>32</v>
      </c>
      <c r="E23" s="102" t="s">
        <v>38</v>
      </c>
      <c r="F23" s="54">
        <v>0.04</v>
      </c>
      <c r="G23" s="62"/>
      <c r="H23" s="103"/>
      <c r="I23" s="103"/>
      <c r="J23" s="62"/>
      <c r="K23" s="103"/>
      <c r="L23" s="76"/>
      <c r="M23" s="86"/>
    </row>
    <row r="24" spans="1:13" ht="42.75" customHeight="1" x14ac:dyDescent="0.25">
      <c r="A24" s="98"/>
      <c r="B24" s="100"/>
      <c r="C24" s="101"/>
      <c r="D24" s="52" t="s">
        <v>33</v>
      </c>
      <c r="E24" s="102"/>
      <c r="F24" s="54">
        <v>0.03</v>
      </c>
      <c r="G24" s="62"/>
      <c r="H24" s="103"/>
      <c r="I24" s="103"/>
      <c r="J24" s="62"/>
      <c r="K24" s="103"/>
      <c r="L24" s="76"/>
      <c r="M24" s="87"/>
    </row>
    <row r="25" spans="1:13" ht="43.5" customHeight="1" x14ac:dyDescent="0.25">
      <c r="A25" s="99"/>
      <c r="B25" s="100"/>
      <c r="C25" s="101"/>
      <c r="D25" s="52" t="s">
        <v>37</v>
      </c>
      <c r="E25" s="102"/>
      <c r="F25" s="54">
        <v>0.03</v>
      </c>
      <c r="G25" s="62"/>
      <c r="H25" s="103"/>
      <c r="I25" s="103"/>
      <c r="J25" s="62"/>
      <c r="K25" s="103"/>
      <c r="L25" s="76"/>
      <c r="M25" s="88"/>
    </row>
    <row r="26" spans="1:13" ht="150.75" thickBot="1" x14ac:dyDescent="0.3">
      <c r="A26" s="66" t="s">
        <v>25</v>
      </c>
      <c r="B26" s="67" t="s">
        <v>19</v>
      </c>
      <c r="C26" s="21" t="s">
        <v>27</v>
      </c>
      <c r="D26" s="68" t="s">
        <v>33</v>
      </c>
      <c r="E26" s="63" t="s">
        <v>38</v>
      </c>
      <c r="F26" s="55">
        <v>0.1</v>
      </c>
      <c r="G26" s="20"/>
      <c r="H26" s="69"/>
      <c r="I26" s="69"/>
      <c r="J26" s="69"/>
      <c r="K26" s="69"/>
      <c r="L26" s="78"/>
      <c r="M26" s="82"/>
    </row>
    <row r="27" spans="1:13" ht="18.75" customHeight="1" thickBot="1" x14ac:dyDescent="0.3">
      <c r="A27" s="84" t="s">
        <v>49</v>
      </c>
      <c r="B27" s="85"/>
      <c r="C27" s="85"/>
      <c r="D27" s="85"/>
      <c r="E27" s="85"/>
      <c r="F27" s="71"/>
      <c r="G27" s="72">
        <f>SUM(G7:G26)</f>
        <v>0</v>
      </c>
      <c r="H27" s="70"/>
      <c r="I27" s="72">
        <f>SUM(I7:I26)</f>
        <v>0</v>
      </c>
      <c r="J27" s="70"/>
      <c r="K27" s="72">
        <f>SUM(K7:K26)</f>
        <v>0</v>
      </c>
      <c r="L27" s="79"/>
      <c r="M27" s="83"/>
    </row>
  </sheetData>
  <mergeCells count="63">
    <mergeCell ref="L11:L13"/>
    <mergeCell ref="M11:M13"/>
    <mergeCell ref="E11:E13"/>
    <mergeCell ref="H11:H13"/>
    <mergeCell ref="A17:A18"/>
    <mergeCell ref="B17:B18"/>
    <mergeCell ref="C17:C18"/>
    <mergeCell ref="E14:E16"/>
    <mergeCell ref="J14:J16"/>
    <mergeCell ref="K14:K16"/>
    <mergeCell ref="L14:L16"/>
    <mergeCell ref="M14:M16"/>
    <mergeCell ref="H14:H16"/>
    <mergeCell ref="A14:A16"/>
    <mergeCell ref="B14:B16"/>
    <mergeCell ref="C14:C16"/>
    <mergeCell ref="J9:J10"/>
    <mergeCell ref="B9:B10"/>
    <mergeCell ref="A11:A13"/>
    <mergeCell ref="B11:B13"/>
    <mergeCell ref="C11:C13"/>
    <mergeCell ref="J11:J13"/>
    <mergeCell ref="L9:L10"/>
    <mergeCell ref="M9:M10"/>
    <mergeCell ref="C9:C10"/>
    <mergeCell ref="E9:E10"/>
    <mergeCell ref="H9:H10"/>
    <mergeCell ref="M7:M8"/>
    <mergeCell ref="H7:H8"/>
    <mergeCell ref="J7:J8"/>
    <mergeCell ref="L7:L8"/>
    <mergeCell ref="C7:C8"/>
    <mergeCell ref="E7:E8"/>
    <mergeCell ref="M1:M2"/>
    <mergeCell ref="C3:L3"/>
    <mergeCell ref="A23:A25"/>
    <mergeCell ref="B23:B25"/>
    <mergeCell ref="C23:C25"/>
    <mergeCell ref="E23:E25"/>
    <mergeCell ref="H23:H25"/>
    <mergeCell ref="I23:I25"/>
    <mergeCell ref="K23:K25"/>
    <mergeCell ref="E17:E18"/>
    <mergeCell ref="A7:A8"/>
    <mergeCell ref="B7:B8"/>
    <mergeCell ref="A9:A10"/>
    <mergeCell ref="A1:B3"/>
    <mergeCell ref="C1:L1"/>
    <mergeCell ref="C2:L2"/>
    <mergeCell ref="A27:E27"/>
    <mergeCell ref="M23:M25"/>
    <mergeCell ref="M17:M18"/>
    <mergeCell ref="H17:H18"/>
    <mergeCell ref="J17:J18"/>
    <mergeCell ref="L17:L18"/>
    <mergeCell ref="A21:A22"/>
    <mergeCell ref="B21:B22"/>
    <mergeCell ref="C21:C22"/>
    <mergeCell ref="E21:E22"/>
    <mergeCell ref="H21:H22"/>
    <mergeCell ref="J21:J22"/>
    <mergeCell ref="L21:L22"/>
    <mergeCell ref="M21:M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showGridLines="0" tabSelected="1" topLeftCell="A121" workbookViewId="0">
      <selection activeCell="C7" sqref="C7"/>
    </sheetView>
  </sheetViews>
  <sheetFormatPr baseColWidth="10" defaultRowHeight="15" x14ac:dyDescent="0.25"/>
  <cols>
    <col min="2" max="2" width="16.85546875" customWidth="1"/>
    <col min="3" max="3" width="15.5703125" customWidth="1"/>
    <col min="4" max="4" width="17.42578125" customWidth="1"/>
    <col min="7" max="10" width="11.42578125" style="31"/>
  </cols>
  <sheetData>
    <row r="1" spans="1:12" ht="97.5" customHeight="1" thickBot="1" x14ac:dyDescent="0.4">
      <c r="A1" s="157" t="s">
        <v>47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9"/>
    </row>
    <row r="2" spans="1:12" ht="15.75" thickBot="1" x14ac:dyDescent="0.3">
      <c r="A2" s="29"/>
      <c r="B2" s="29"/>
      <c r="C2" s="29"/>
      <c r="D2" s="29"/>
      <c r="E2" s="29"/>
      <c r="F2" s="29"/>
      <c r="K2" s="29"/>
      <c r="L2" s="29"/>
    </row>
    <row r="3" spans="1:12" ht="36" customHeight="1" thickBot="1" x14ac:dyDescent="0.3">
      <c r="A3" s="166" t="s">
        <v>39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8"/>
    </row>
    <row r="4" spans="1:12" ht="15.75" thickBot="1" x14ac:dyDescent="0.3"/>
    <row r="5" spans="1:12" ht="16.5" thickBot="1" x14ac:dyDescent="0.3">
      <c r="A5" s="138" t="s">
        <v>2</v>
      </c>
      <c r="B5" s="139"/>
      <c r="C5" s="57" t="s">
        <v>40</v>
      </c>
      <c r="D5" s="58" t="s">
        <v>41</v>
      </c>
      <c r="E5" s="29"/>
      <c r="F5" s="140" t="str">
        <f>IF(C7&lt;=30%,"OBSERVACION:",IF(C7&gt;=31%,"CUMPLE"))</f>
        <v>OBSERVACION:</v>
      </c>
      <c r="G5" s="140"/>
      <c r="H5" s="140"/>
      <c r="I5" s="140"/>
      <c r="J5" s="140"/>
      <c r="K5" s="140"/>
      <c r="L5" s="140"/>
    </row>
    <row r="6" spans="1:12" ht="16.5" thickBot="1" x14ac:dyDescent="0.3">
      <c r="A6" s="169" t="s">
        <v>48</v>
      </c>
      <c r="B6" s="170"/>
      <c r="C6" s="33">
        <f>SUM('TALENTO HUMANO'!G7:G26)</f>
        <v>0</v>
      </c>
      <c r="D6" s="59">
        <v>1</v>
      </c>
      <c r="E6" s="48"/>
      <c r="F6" s="32"/>
      <c r="G6" s="32"/>
      <c r="H6" s="32"/>
      <c r="I6" s="32"/>
      <c r="J6" s="32"/>
      <c r="K6" s="32"/>
      <c r="L6" s="32"/>
    </row>
    <row r="7" spans="1:12" ht="15.75" thickBot="1" x14ac:dyDescent="0.3">
      <c r="A7" s="164" t="s">
        <v>42</v>
      </c>
      <c r="B7" s="165"/>
      <c r="C7" s="60">
        <f>C6</f>
        <v>0</v>
      </c>
      <c r="D7" s="61">
        <v>1</v>
      </c>
      <c r="E7" s="48"/>
      <c r="F7" s="32"/>
      <c r="G7" s="32"/>
      <c r="H7" s="32"/>
      <c r="I7" s="32"/>
      <c r="J7" s="32"/>
      <c r="K7" s="32"/>
      <c r="L7" s="32"/>
    </row>
    <row r="8" spans="1:12" x14ac:dyDescent="0.25">
      <c r="A8" s="29"/>
      <c r="B8" s="29"/>
      <c r="C8" s="29"/>
      <c r="D8" s="30"/>
      <c r="E8" s="29"/>
      <c r="F8" s="29"/>
      <c r="K8" s="29"/>
      <c r="L8" s="29"/>
    </row>
    <row r="19" spans="1:12" ht="15.75" thickBot="1" x14ac:dyDescent="0.3"/>
    <row r="20" spans="1:12" ht="27.75" thickBot="1" x14ac:dyDescent="0.3">
      <c r="A20" s="135" t="s">
        <v>43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7"/>
    </row>
    <row r="21" spans="1:12" x14ac:dyDescent="0.25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7"/>
    </row>
    <row r="22" spans="1:12" x14ac:dyDescent="0.25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50"/>
    </row>
    <row r="23" spans="1:12" x14ac:dyDescent="0.25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50"/>
    </row>
    <row r="24" spans="1:12" x14ac:dyDescent="0.25">
      <c r="A24" s="148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50"/>
    </row>
    <row r="25" spans="1:12" x14ac:dyDescent="0.25">
      <c r="A25" s="148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50"/>
    </row>
    <row r="26" spans="1:12" x14ac:dyDescent="0.25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50"/>
    </row>
    <row r="27" spans="1:12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50"/>
    </row>
    <row r="28" spans="1:12" x14ac:dyDescent="0.25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50"/>
    </row>
    <row r="29" spans="1:12" x14ac:dyDescent="0.25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50"/>
    </row>
    <row r="30" spans="1:12" x14ac:dyDescent="0.25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50"/>
    </row>
    <row r="31" spans="1:12" ht="15.75" thickBot="1" x14ac:dyDescent="0.3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3"/>
    </row>
    <row r="32" spans="1:12" ht="15.75" thickBot="1" x14ac:dyDescent="0.3">
      <c r="A32" s="29"/>
      <c r="B32" s="29"/>
      <c r="C32" s="29"/>
      <c r="D32" s="29"/>
      <c r="E32" s="29"/>
      <c r="F32" s="29"/>
      <c r="K32" s="29"/>
      <c r="L32" s="29"/>
    </row>
    <row r="33" spans="1:12" ht="26.25" thickBot="1" x14ac:dyDescent="0.3">
      <c r="A33" s="142" t="s">
        <v>44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4"/>
    </row>
    <row r="34" spans="1:12" x14ac:dyDescent="0.25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7"/>
    </row>
    <row r="35" spans="1:12" x14ac:dyDescent="0.25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50"/>
    </row>
    <row r="36" spans="1:12" x14ac:dyDescent="0.25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50"/>
    </row>
    <row r="37" spans="1:12" x14ac:dyDescent="0.25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50"/>
    </row>
    <row r="38" spans="1:12" x14ac:dyDescent="0.25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50"/>
    </row>
    <row r="39" spans="1:12" x14ac:dyDescent="0.25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50"/>
    </row>
    <row r="40" spans="1:12" x14ac:dyDescent="0.25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50"/>
    </row>
    <row r="41" spans="1:12" x14ac:dyDescent="0.25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50"/>
    </row>
    <row r="42" spans="1:12" x14ac:dyDescent="0.25">
      <c r="A42" s="148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50"/>
    </row>
    <row r="43" spans="1:12" ht="15.75" thickBot="1" x14ac:dyDescent="0.3">
      <c r="A43" s="151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3"/>
    </row>
    <row r="44" spans="1:12" ht="15.75" thickBot="1" x14ac:dyDescent="0.3">
      <c r="A44" s="29"/>
      <c r="B44" s="29"/>
      <c r="C44" s="29"/>
      <c r="D44" s="29"/>
      <c r="E44" s="29"/>
      <c r="F44" s="29"/>
      <c r="K44" s="29"/>
      <c r="L44" s="29"/>
    </row>
    <row r="45" spans="1:12" ht="36" customHeight="1" thickBot="1" x14ac:dyDescent="0.3">
      <c r="A45" s="166" t="s">
        <v>45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8"/>
    </row>
    <row r="46" spans="1:12" ht="15.75" thickBot="1" x14ac:dyDescent="0.3">
      <c r="A46" s="29"/>
      <c r="B46" s="29"/>
      <c r="C46" s="29"/>
      <c r="D46" s="29"/>
      <c r="E46" s="29"/>
      <c r="F46" s="29"/>
      <c r="K46" s="29"/>
      <c r="L46" s="29"/>
    </row>
    <row r="47" spans="1:12" ht="16.5" customHeight="1" thickBot="1" x14ac:dyDescent="0.3">
      <c r="A47" s="160" t="s">
        <v>2</v>
      </c>
      <c r="B47" s="161"/>
      <c r="C47" s="41" t="s">
        <v>40</v>
      </c>
      <c r="D47" s="42" t="s">
        <v>41</v>
      </c>
      <c r="E47" s="48"/>
      <c r="F47" s="140" t="str">
        <f>IF(C49&lt;=60%,"OBSERVACION:",IF(C49&gt;=61%,"CUMPLE"))</f>
        <v>OBSERVACION:</v>
      </c>
      <c r="G47" s="140"/>
      <c r="H47" s="140"/>
      <c r="I47" s="140"/>
      <c r="J47" s="140"/>
      <c r="K47" s="140"/>
      <c r="L47" s="140"/>
    </row>
    <row r="48" spans="1:12" ht="15.75" customHeight="1" thickBot="1" x14ac:dyDescent="0.3">
      <c r="A48" s="154" t="s">
        <v>48</v>
      </c>
      <c r="B48" s="155"/>
      <c r="C48" s="33">
        <f>SUM('TALENTO HUMANO'!I7:I26)</f>
        <v>0</v>
      </c>
      <c r="D48" s="43">
        <v>1</v>
      </c>
      <c r="E48" s="48"/>
      <c r="F48" s="32"/>
      <c r="G48" s="32"/>
      <c r="H48" s="32"/>
      <c r="I48" s="32"/>
      <c r="J48" s="32"/>
      <c r="K48" s="32"/>
      <c r="L48" s="32"/>
    </row>
    <row r="49" spans="1:12" ht="15.75" customHeight="1" thickBot="1" x14ac:dyDescent="0.3">
      <c r="A49" s="162" t="s">
        <v>42</v>
      </c>
      <c r="B49" s="163"/>
      <c r="C49" s="44">
        <f>SUM(C48,C7)</f>
        <v>0</v>
      </c>
      <c r="D49" s="45">
        <v>1</v>
      </c>
      <c r="E49" s="48"/>
      <c r="F49" s="32"/>
      <c r="G49" s="32"/>
      <c r="H49" s="32"/>
      <c r="I49" s="32"/>
      <c r="J49" s="32"/>
      <c r="K49" s="32"/>
      <c r="L49" s="32"/>
    </row>
    <row r="50" spans="1:12" ht="15.75" customHeight="1" x14ac:dyDescent="0.25">
      <c r="A50" s="156"/>
      <c r="B50" s="156"/>
      <c r="C50" s="36"/>
      <c r="D50" s="35"/>
      <c r="E50" s="48"/>
      <c r="F50" s="32"/>
      <c r="G50" s="32"/>
      <c r="H50" s="32"/>
      <c r="I50" s="32"/>
      <c r="J50" s="32"/>
      <c r="K50" s="32"/>
      <c r="L50" s="32"/>
    </row>
    <row r="51" spans="1:12" ht="16.5" customHeight="1" x14ac:dyDescent="0.25">
      <c r="A51" s="141"/>
      <c r="B51" s="141"/>
      <c r="C51" s="36"/>
      <c r="D51" s="35"/>
      <c r="E51" s="48"/>
      <c r="F51" s="32"/>
      <c r="G51" s="32"/>
      <c r="H51" s="32"/>
      <c r="I51" s="32"/>
      <c r="J51" s="32"/>
      <c r="K51" s="32"/>
      <c r="L51" s="32"/>
    </row>
    <row r="52" spans="1:12" x14ac:dyDescent="0.25">
      <c r="A52" s="172"/>
      <c r="B52" s="172"/>
      <c r="C52" s="37"/>
      <c r="D52" s="38"/>
      <c r="E52" s="48"/>
      <c r="F52" s="32"/>
      <c r="G52" s="32"/>
      <c r="H52" s="32"/>
      <c r="I52" s="32"/>
      <c r="J52" s="32"/>
      <c r="K52" s="32"/>
      <c r="L52" s="32"/>
    </row>
    <row r="62" spans="1:12" ht="15.75" thickBot="1" x14ac:dyDescent="0.3"/>
    <row r="63" spans="1:12" ht="27.75" thickBot="1" x14ac:dyDescent="0.3">
      <c r="A63" s="135" t="s">
        <v>43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7"/>
    </row>
    <row r="64" spans="1:12" x14ac:dyDescent="0.25">
      <c r="A64" s="145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7"/>
    </row>
    <row r="65" spans="1:12" x14ac:dyDescent="0.25">
      <c r="A65" s="148"/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50"/>
    </row>
    <row r="66" spans="1:12" x14ac:dyDescent="0.25">
      <c r="A66" s="148"/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50"/>
    </row>
    <row r="67" spans="1:12" x14ac:dyDescent="0.25">
      <c r="A67" s="148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50"/>
    </row>
    <row r="68" spans="1:12" x14ac:dyDescent="0.25">
      <c r="A68" s="148"/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50"/>
    </row>
    <row r="69" spans="1:12" x14ac:dyDescent="0.25">
      <c r="A69" s="148"/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50"/>
    </row>
    <row r="70" spans="1:12" x14ac:dyDescent="0.25">
      <c r="A70" s="148"/>
      <c r="B70" s="149"/>
      <c r="C70" s="149"/>
      <c r="D70" s="149"/>
      <c r="E70" s="149"/>
      <c r="F70" s="149"/>
      <c r="G70" s="149"/>
      <c r="H70" s="149"/>
      <c r="I70" s="149"/>
      <c r="J70" s="149"/>
      <c r="K70" s="149"/>
      <c r="L70" s="150"/>
    </row>
    <row r="71" spans="1:12" x14ac:dyDescent="0.25">
      <c r="A71" s="148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50"/>
    </row>
    <row r="72" spans="1:12" x14ac:dyDescent="0.25">
      <c r="A72" s="148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50"/>
    </row>
    <row r="73" spans="1:12" x14ac:dyDescent="0.25">
      <c r="A73" s="148"/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50"/>
    </row>
    <row r="74" spans="1:12" ht="15.75" thickBot="1" x14ac:dyDescent="0.3">
      <c r="A74" s="151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3"/>
    </row>
    <row r="75" spans="1:12" ht="15.75" thickBot="1" x14ac:dyDescent="0.3">
      <c r="A75" s="29"/>
      <c r="B75" s="29"/>
      <c r="C75" s="29"/>
      <c r="D75" s="29"/>
      <c r="E75" s="29"/>
      <c r="F75" s="29"/>
      <c r="K75" s="29"/>
      <c r="L75" s="29"/>
    </row>
    <row r="76" spans="1:12" ht="26.25" thickBot="1" x14ac:dyDescent="0.3">
      <c r="A76" s="142" t="s">
        <v>44</v>
      </c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4"/>
    </row>
    <row r="77" spans="1:12" x14ac:dyDescent="0.25">
      <c r="A77" s="145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7"/>
    </row>
    <row r="78" spans="1:12" x14ac:dyDescent="0.25">
      <c r="A78" s="148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50"/>
    </row>
    <row r="79" spans="1:12" x14ac:dyDescent="0.25">
      <c r="A79" s="148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50"/>
    </row>
    <row r="80" spans="1:12" x14ac:dyDescent="0.25">
      <c r="A80" s="148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50"/>
    </row>
    <row r="81" spans="1:12" x14ac:dyDescent="0.25">
      <c r="A81" s="148"/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50"/>
    </row>
    <row r="82" spans="1:12" x14ac:dyDescent="0.25">
      <c r="A82" s="148"/>
      <c r="B82" s="149"/>
      <c r="C82" s="149"/>
      <c r="D82" s="149"/>
      <c r="E82" s="149"/>
      <c r="F82" s="149"/>
      <c r="G82" s="149"/>
      <c r="H82" s="149"/>
      <c r="I82" s="149"/>
      <c r="J82" s="149"/>
      <c r="K82" s="149"/>
      <c r="L82" s="150"/>
    </row>
    <row r="83" spans="1:12" x14ac:dyDescent="0.25">
      <c r="A83" s="148"/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50"/>
    </row>
    <row r="84" spans="1:12" x14ac:dyDescent="0.25">
      <c r="A84" s="148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50"/>
    </row>
    <row r="85" spans="1:12" x14ac:dyDescent="0.25">
      <c r="A85" s="148"/>
      <c r="B85" s="149"/>
      <c r="C85" s="149"/>
      <c r="D85" s="149"/>
      <c r="E85" s="149"/>
      <c r="F85" s="149"/>
      <c r="G85" s="149"/>
      <c r="H85" s="149"/>
      <c r="I85" s="149"/>
      <c r="J85" s="149"/>
      <c r="K85" s="149"/>
      <c r="L85" s="150"/>
    </row>
    <row r="86" spans="1:12" ht="15.75" thickBot="1" x14ac:dyDescent="0.3">
      <c r="A86" s="151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3"/>
    </row>
    <row r="87" spans="1:12" ht="15.75" thickBot="1" x14ac:dyDescent="0.3">
      <c r="A87" s="29"/>
      <c r="B87" s="29"/>
      <c r="C87" s="29"/>
      <c r="D87" s="29"/>
      <c r="E87" s="29"/>
      <c r="F87" s="29"/>
      <c r="K87" s="29"/>
      <c r="L87" s="29"/>
    </row>
    <row r="88" spans="1:12" ht="42" customHeight="1" thickBot="1" x14ac:dyDescent="0.3">
      <c r="A88" s="166" t="s">
        <v>46</v>
      </c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8"/>
    </row>
    <row r="89" spans="1:12" ht="15.75" thickBot="1" x14ac:dyDescent="0.3">
      <c r="A89" s="29"/>
      <c r="B89" s="29"/>
      <c r="C89" s="29"/>
      <c r="D89" s="29"/>
      <c r="E89" s="29"/>
      <c r="F89" s="29"/>
      <c r="K89" s="29"/>
      <c r="L89" s="29"/>
    </row>
    <row r="90" spans="1:12" ht="15.75" customHeight="1" thickBot="1" x14ac:dyDescent="0.3">
      <c r="A90" s="160" t="s">
        <v>2</v>
      </c>
      <c r="B90" s="161"/>
      <c r="C90" s="41" t="s">
        <v>40</v>
      </c>
      <c r="D90" s="42" t="s">
        <v>41</v>
      </c>
      <c r="E90" s="48"/>
      <c r="F90" s="140" t="str">
        <f>IF(C92&lt;=95%,"OBSERVACION:",IF(C92&gt;=96%,"CUMPLE"))</f>
        <v>OBSERVACION:</v>
      </c>
      <c r="G90" s="140"/>
      <c r="H90" s="140"/>
      <c r="I90" s="140"/>
      <c r="J90" s="140"/>
      <c r="K90" s="140"/>
      <c r="L90" s="140"/>
    </row>
    <row r="91" spans="1:12" ht="16.5" customHeight="1" thickBot="1" x14ac:dyDescent="0.3">
      <c r="A91" s="154" t="s">
        <v>48</v>
      </c>
      <c r="B91" s="155"/>
      <c r="C91" s="33">
        <f>SUM('TALENTO HUMANO'!K7:K26)</f>
        <v>0</v>
      </c>
      <c r="D91" s="43">
        <v>1</v>
      </c>
      <c r="E91" s="48"/>
      <c r="F91" s="32"/>
      <c r="G91" s="32"/>
      <c r="H91" s="32"/>
      <c r="I91" s="32"/>
      <c r="J91" s="32"/>
      <c r="K91" s="32"/>
      <c r="L91" s="32"/>
    </row>
    <row r="92" spans="1:12" ht="15.75" thickBot="1" x14ac:dyDescent="0.3">
      <c r="A92" s="162" t="s">
        <v>42</v>
      </c>
      <c r="B92" s="163"/>
      <c r="C92" s="44">
        <f>SUM(C2)</f>
        <v>0</v>
      </c>
      <c r="D92" s="45">
        <v>1</v>
      </c>
      <c r="E92" s="48"/>
      <c r="F92" s="32"/>
      <c r="G92" s="32"/>
      <c r="H92" s="32"/>
      <c r="I92" s="32"/>
      <c r="J92" s="32"/>
      <c r="K92" s="32"/>
      <c r="L92" s="32"/>
    </row>
    <row r="93" spans="1:12" ht="15.75" x14ac:dyDescent="0.25">
      <c r="A93" s="156"/>
      <c r="B93" s="156"/>
      <c r="C93" s="36"/>
      <c r="D93" s="35"/>
      <c r="E93" s="48"/>
      <c r="F93" s="32"/>
      <c r="G93" s="32"/>
      <c r="H93" s="32"/>
      <c r="I93" s="32"/>
      <c r="J93" s="32"/>
      <c r="K93" s="32"/>
      <c r="L93" s="32"/>
    </row>
    <row r="94" spans="1:12" ht="15.75" x14ac:dyDescent="0.25">
      <c r="A94" s="141"/>
      <c r="B94" s="141"/>
      <c r="C94" s="36"/>
      <c r="D94" s="35"/>
      <c r="E94" s="48"/>
      <c r="F94" s="32"/>
      <c r="G94" s="32"/>
      <c r="H94" s="32"/>
      <c r="I94" s="32"/>
      <c r="J94" s="32"/>
      <c r="K94" s="32"/>
      <c r="L94" s="32"/>
    </row>
    <row r="95" spans="1:12" x14ac:dyDescent="0.25">
      <c r="A95" s="172"/>
      <c r="B95" s="172"/>
      <c r="C95" s="38"/>
      <c r="D95" s="38"/>
      <c r="E95" s="48"/>
      <c r="F95" s="32"/>
      <c r="G95" s="32"/>
      <c r="H95" s="32"/>
      <c r="I95" s="32"/>
      <c r="J95" s="32"/>
      <c r="K95" s="32"/>
      <c r="L95" s="32"/>
    </row>
    <row r="105" spans="1:12" ht="15.75" thickBot="1" x14ac:dyDescent="0.3"/>
    <row r="106" spans="1:12" ht="27.75" thickBot="1" x14ac:dyDescent="0.3">
      <c r="A106" s="135" t="s">
        <v>43</v>
      </c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7"/>
    </row>
    <row r="107" spans="1:12" x14ac:dyDescent="0.25">
      <c r="A107" s="145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7"/>
    </row>
    <row r="108" spans="1:12" x14ac:dyDescent="0.25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</row>
    <row r="109" spans="1:12" x14ac:dyDescent="0.25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</row>
    <row r="110" spans="1:12" x14ac:dyDescent="0.25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</row>
    <row r="111" spans="1:12" x14ac:dyDescent="0.25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</row>
    <row r="112" spans="1:12" x14ac:dyDescent="0.25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</row>
    <row r="113" spans="1:12" x14ac:dyDescent="0.25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</row>
    <row r="114" spans="1:12" x14ac:dyDescent="0.25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</row>
    <row r="115" spans="1:12" x14ac:dyDescent="0.25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</row>
    <row r="116" spans="1:12" x14ac:dyDescent="0.25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</row>
    <row r="117" spans="1:12" ht="15.75" thickBot="1" x14ac:dyDescent="0.3">
      <c r="A117" s="151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3"/>
    </row>
    <row r="118" spans="1:12" ht="15.75" thickBot="1" x14ac:dyDescent="0.3">
      <c r="A118" s="29"/>
      <c r="B118" s="29"/>
      <c r="C118" s="29"/>
      <c r="D118" s="29"/>
      <c r="E118" s="29"/>
      <c r="F118" s="29"/>
      <c r="K118" s="29"/>
      <c r="L118" s="29"/>
    </row>
    <row r="119" spans="1:12" ht="26.25" thickBot="1" x14ac:dyDescent="0.3">
      <c r="A119" s="142" t="s">
        <v>44</v>
      </c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4"/>
    </row>
    <row r="120" spans="1:12" x14ac:dyDescent="0.25">
      <c r="A120" s="145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7"/>
    </row>
    <row r="121" spans="1:12" x14ac:dyDescent="0.25">
      <c r="A121" s="148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50"/>
    </row>
    <row r="122" spans="1:12" x14ac:dyDescent="0.25">
      <c r="A122" s="148"/>
      <c r="B122" s="149"/>
      <c r="C122" s="149"/>
      <c r="D122" s="149"/>
      <c r="E122" s="149"/>
      <c r="F122" s="149"/>
      <c r="G122" s="149"/>
      <c r="H122" s="149"/>
      <c r="I122" s="149"/>
      <c r="J122" s="149"/>
      <c r="K122" s="149"/>
      <c r="L122" s="150"/>
    </row>
    <row r="123" spans="1:12" x14ac:dyDescent="0.25">
      <c r="A123" s="148"/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50"/>
    </row>
    <row r="124" spans="1:12" x14ac:dyDescent="0.25">
      <c r="A124" s="148"/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50"/>
    </row>
    <row r="125" spans="1:12" x14ac:dyDescent="0.25">
      <c r="A125" s="148"/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50"/>
    </row>
    <row r="126" spans="1:12" x14ac:dyDescent="0.25">
      <c r="A126" s="148"/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50"/>
    </row>
    <row r="127" spans="1:12" x14ac:dyDescent="0.25">
      <c r="A127" s="148"/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50"/>
    </row>
    <row r="128" spans="1:12" x14ac:dyDescent="0.25">
      <c r="A128" s="148"/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50"/>
    </row>
    <row r="129" spans="1:12" ht="15.75" thickBot="1" x14ac:dyDescent="0.3">
      <c r="A129" s="151"/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3"/>
    </row>
    <row r="131" spans="1:12" ht="15.75" x14ac:dyDescent="0.25">
      <c r="A131" s="171"/>
      <c r="B131" s="171"/>
      <c r="C131" s="39"/>
      <c r="D131" s="40"/>
    </row>
    <row r="132" spans="1:12" ht="15.75" x14ac:dyDescent="0.25">
      <c r="A132" s="156"/>
      <c r="B132" s="156"/>
      <c r="C132" s="34"/>
      <c r="D132" s="46"/>
    </row>
    <row r="133" spans="1:12" x14ac:dyDescent="0.25">
      <c r="A133" s="172"/>
      <c r="B133" s="172"/>
      <c r="C133" s="37"/>
      <c r="D133" s="47"/>
    </row>
  </sheetData>
  <mergeCells count="37">
    <mergeCell ref="A131:B131"/>
    <mergeCell ref="A132:B132"/>
    <mergeCell ref="A133:B133"/>
    <mergeCell ref="A51:B51"/>
    <mergeCell ref="A119:L119"/>
    <mergeCell ref="A120:L129"/>
    <mergeCell ref="A88:L88"/>
    <mergeCell ref="A90:B90"/>
    <mergeCell ref="A92:B92"/>
    <mergeCell ref="A52:B52"/>
    <mergeCell ref="A95:B95"/>
    <mergeCell ref="A107:L117"/>
    <mergeCell ref="A64:L74"/>
    <mergeCell ref="A1:L1"/>
    <mergeCell ref="A47:B47"/>
    <mergeCell ref="A48:B48"/>
    <mergeCell ref="A49:B49"/>
    <mergeCell ref="A50:B50"/>
    <mergeCell ref="A7:B7"/>
    <mergeCell ref="A21:L31"/>
    <mergeCell ref="A20:L20"/>
    <mergeCell ref="A33:L33"/>
    <mergeCell ref="A34:L43"/>
    <mergeCell ref="A45:L45"/>
    <mergeCell ref="A3:L3"/>
    <mergeCell ref="A6:B6"/>
    <mergeCell ref="A106:L106"/>
    <mergeCell ref="A5:B5"/>
    <mergeCell ref="F90:L90"/>
    <mergeCell ref="F5:L5"/>
    <mergeCell ref="F47:L47"/>
    <mergeCell ref="A94:B94"/>
    <mergeCell ref="A63:L63"/>
    <mergeCell ref="A76:L76"/>
    <mergeCell ref="A77:L86"/>
    <mergeCell ref="A91:B91"/>
    <mergeCell ref="A93:B93"/>
  </mergeCells>
  <conditionalFormatting sqref="F90:L90">
    <cfRule type="containsText" dxfId="7" priority="8" operator="containsText" text="OBSERVACION">
      <formula>NOT(ISERROR(SEARCH("OBSERVACION",F90)))</formula>
    </cfRule>
    <cfRule type="containsText" dxfId="6" priority="7" operator="containsText" text="OBSERVACION">
      <formula>NOT(ISERROR(SEARCH("OBSERVACION",F90)))</formula>
    </cfRule>
    <cfRule type="containsText" dxfId="5" priority="6" operator="containsText" text="OBSERVACION">
      <formula>NOT(ISERROR(SEARCH("OBSERVACION",F90)))</formula>
    </cfRule>
    <cfRule type="containsText" dxfId="4" priority="5" operator="containsText" text="CUMPLE">
      <formula>NOT(ISERROR(SEARCH("CUMPLE",F90)))</formula>
    </cfRule>
  </conditionalFormatting>
  <conditionalFormatting sqref="F47:L47">
    <cfRule type="containsText" dxfId="3" priority="4" operator="containsText" text="OBSERVACION">
      <formula>NOT(ISERROR(SEARCH("OBSERVACION",F47)))</formula>
    </cfRule>
    <cfRule type="containsText" dxfId="2" priority="3" operator="containsText" text="CUMPLE">
      <formula>NOT(ISERROR(SEARCH("CUMPLE",F47)))</formula>
    </cfRule>
  </conditionalFormatting>
  <conditionalFormatting sqref="F5:L5">
    <cfRule type="containsText" dxfId="1" priority="2" operator="containsText" text="OBSERVACION">
      <formula>NOT(ISERROR(SEARCH("OBSERVACION",F5)))</formula>
    </cfRule>
    <cfRule type="containsText" dxfId="0" priority="1" operator="containsText" text="CUMPLE">
      <formula>NOT(ISERROR(SEARCH("CUMPLE",F5)))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TALENTO HUMANO</vt:lpstr>
      <vt:lpstr>INFORMES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Nelvis</dc:creator>
  <cp:lastModifiedBy>Nelvis</cp:lastModifiedBy>
  <dcterms:created xsi:type="dcterms:W3CDTF">2020-01-28T15:40:33Z</dcterms:created>
  <dcterms:modified xsi:type="dcterms:W3CDTF">2020-01-31T21:13:42Z</dcterms:modified>
</cp:coreProperties>
</file>