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CONTROL INTERNO\Desktop\"/>
    </mc:Choice>
  </mc:AlternateContent>
  <xr:revisionPtr revIDLastSave="0" documentId="8_{4FCAC9B6-D941-4FA9-9FC0-4CB82C46838F}" xr6:coauthVersionLast="46" xr6:coauthVersionMax="46" xr10:uidLastSave="{00000000-0000-0000-0000-000000000000}"/>
  <bookViews>
    <workbookView xWindow="-120" yWindow="-120" windowWidth="20730" windowHeight="11160" activeTab="1" xr2:uid="{00000000-000D-0000-FFFF-FFFF00000000}"/>
  </bookViews>
  <sheets>
    <sheet name="ANTICORRUPCION Y ATENCION " sheetId="5" r:id="rId1"/>
    <sheet name="PLAN DE ACCION" sheetId="1" r:id="rId2"/>
    <sheet name="INFORME 1" sheetId="2" r:id="rId3"/>
    <sheet name="Hoja1" sheetId="6" r:id="rId4"/>
  </sheets>
  <definedNames>
    <definedName name="_Hlk30496728" localSheetId="1">'PLAN DE ACCION'!#REF!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7" i="2" l="1"/>
  <c r="G11" i="2"/>
  <c r="G111" i="2"/>
  <c r="F110" i="2"/>
  <c r="F109" i="2"/>
  <c r="F108" i="2"/>
  <c r="G61" i="2"/>
  <c r="F60" i="2"/>
  <c r="F59" i="2"/>
  <c r="F58" i="2"/>
  <c r="F57" i="2"/>
  <c r="F10" i="2" l="1"/>
  <c r="M32" i="1" l="1"/>
  <c r="F7" i="2" l="1"/>
  <c r="F8" i="2"/>
  <c r="F9" i="2"/>
  <c r="F11" i="2" l="1"/>
  <c r="I6" i="2" s="1"/>
  <c r="F61" i="2" l="1"/>
  <c r="M42" i="1"/>
  <c r="M18" i="1"/>
  <c r="M10" i="1"/>
  <c r="F111" i="2" l="1"/>
  <c r="I106" i="2" s="1"/>
  <c r="I5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Nelvis</author>
  </authors>
  <commentList>
    <comment ref="B9" authorId="0" shapeId="0" xr:uid="{00000000-0006-0000-0100-000001000000}">
      <text>
        <r>
          <rPr>
            <b/>
            <sz val="9"/>
            <color indexed="81"/>
            <rFont val="Tahoma"/>
            <family val="2"/>
          </rPr>
          <t xml:space="preserve">GESTIONAMOS ACG:
</t>
        </r>
        <r>
          <rPr>
            <sz val="9"/>
            <color indexed="81"/>
            <rFont val="Tahoma"/>
            <family val="2"/>
          </rPr>
          <t>Actividades especificas que daran cumplimiento al objetivo estrategico</t>
        </r>
      </text>
    </comment>
    <comment ref="C9" authorId="0" shapeId="0" xr:uid="{00000000-0006-0000-0100-000002000000}">
      <text>
        <r>
          <rPr>
            <b/>
            <sz val="9"/>
            <color indexed="81"/>
            <rFont val="Tahoma"/>
            <family val="2"/>
          </rPr>
          <t xml:space="preserve">GESTIONAMOS ACG:
</t>
        </r>
        <r>
          <rPr>
            <sz val="9"/>
            <color indexed="81"/>
            <rFont val="Tahoma"/>
            <family val="2"/>
          </rPr>
          <t>Datos que determinan el comportamiento y desempeño de las actividades</t>
        </r>
      </text>
    </comment>
    <comment ref="F9" authorId="0" shapeId="0" xr:uid="{00000000-0006-0000-0100-000003000000}">
      <text>
        <r>
          <rPr>
            <b/>
            <sz val="12"/>
            <color indexed="81"/>
            <rFont val="Tahoma"/>
            <family val="2"/>
          </rPr>
          <t xml:space="preserve">GESTIONAMOS ACG:
</t>
        </r>
        <r>
          <rPr>
            <sz val="12"/>
            <color indexed="81"/>
            <rFont val="Tahoma"/>
            <family val="2"/>
          </rPr>
          <t xml:space="preserve">Resultado que se espera lograr en los procesos cualitaviva o cuantitativamente </t>
        </r>
      </text>
    </comment>
    <comment ref="N9" authorId="0" shapeId="0" xr:uid="{00000000-0006-0000-0100-000004000000}">
      <text>
        <r>
          <rPr>
            <b/>
            <sz val="9"/>
            <color indexed="81"/>
            <rFont val="Tahoma"/>
            <family val="2"/>
          </rPr>
          <t xml:space="preserve">GESTIONAMOS ACG:
</t>
        </r>
        <r>
          <rPr>
            <sz val="9"/>
            <color indexed="81"/>
            <rFont val="Tahoma"/>
            <family val="2"/>
          </rPr>
          <t xml:space="preserve">Determinar el cumplimiento o incumplimiento de la meta propuesta, en caso de no cumplir justificarlo </t>
        </r>
      </text>
    </comment>
  </commentList>
</comments>
</file>

<file path=xl/sharedStrings.xml><?xml version="1.0" encoding="utf-8"?>
<sst xmlns="http://schemas.openxmlformats.org/spreadsheetml/2006/main" count="222" uniqueCount="137">
  <si>
    <t>CODIGO</t>
  </si>
  <si>
    <t>VERSION</t>
  </si>
  <si>
    <t>PLAN ANTICORRUPCION Y DE ATENCION AL CIUDADANO 2020</t>
  </si>
  <si>
    <t>INDICADORES</t>
  </si>
  <si>
    <t>ACTIVIDADES / ACCIONES</t>
  </si>
  <si>
    <t>RESPONSABLE</t>
  </si>
  <si>
    <t>OBSERVACIONES</t>
  </si>
  <si>
    <t>FECHA 1</t>
  </si>
  <si>
    <t>FECHA 2</t>
  </si>
  <si>
    <t>DIRECTRIZ</t>
  </si>
  <si>
    <t xml:space="preserve">FECHA 3 </t>
  </si>
  <si>
    <t xml:space="preserve">META </t>
  </si>
  <si>
    <t>GESTION DE RIESGO</t>
  </si>
  <si>
    <t xml:space="preserve">RACIONALIZACION DE TRAMITE </t>
  </si>
  <si>
    <t xml:space="preserve">PLAN DE ACCION </t>
  </si>
  <si>
    <t>GESTION DE LA PLANEACCION Y DIRECCIOAMIENTO ESTRATEGICO</t>
  </si>
  <si>
    <t>REPORTE 1</t>
  </si>
  <si>
    <t>REPORTE 2</t>
  </si>
  <si>
    <t>REPORTE 3</t>
  </si>
  <si>
    <t>Actualizar el Mapa de Riesgo de Corrupción</t>
  </si>
  <si>
    <t>Socializar el Mapa de Riesgos de Corrupción</t>
  </si>
  <si>
    <t>Implementar un comité multidiciplinario de gestion integral de riesgo</t>
  </si>
  <si>
    <t>Realizar gestion de promocion y divulgacion de los riesgos de corrupcion a cargo de los lideres de procesos</t>
  </si>
  <si>
    <t>Actualización de los formatos del procedimiento de PQR`s en aras de adecuar el mismo a la normatividad y unificar las respuesta de las peticiones verbales y electrónicas</t>
  </si>
  <si>
    <t>Actualización de los Procesos y Procedimientos de la ESSMAR E.S.P.</t>
  </si>
  <si>
    <t>Estructurar un mecanismo de alertas tempranas para prever el vencimiento de los términos de respuestas de PQR`s</t>
  </si>
  <si>
    <t xml:space="preserve">Publicar, difundir y mantener actualizada la información relevante sobre avance de la gestión y de participación ciudadana de la entidad </t>
  </si>
  <si>
    <t>Publicar información relacionada con los resultados y avances de la gestión institucional</t>
  </si>
  <si>
    <t>Efectuar rendición de cuentas a la ciudadanía con la participación de asociaciones, veedurías , organizaciones y comunidad en general.</t>
  </si>
  <si>
    <t>Realizar capacitaciones a servidores, contratistas, personal de aseo y vigilancia  en servicio al ciudadano.</t>
  </si>
  <si>
    <t>Medición y análisis de la satisfacción de los usuarios del servicio de aseo</t>
  </si>
  <si>
    <t>Medición y análisis de la satisfacción de los usuarios de los servicios de acueducto y alcantarillado</t>
  </si>
  <si>
    <t>Medición y análisis de la satisfacción de los usuarios del servicio de alumbrado público</t>
  </si>
  <si>
    <t>Medición y análisis de la satisfacción de los usuarios del Portafolio de Servicios</t>
  </si>
  <si>
    <t xml:space="preserve">Realizar una política de racionalización de tramites. </t>
  </si>
  <si>
    <t xml:space="preserve">Registrar tramites y otros procedimientos administrativos en el aplicativo </t>
  </si>
  <si>
    <t xml:space="preserve">Revisar tramites para verificar si requieren actualización </t>
  </si>
  <si>
    <t>Diseñar y establecer metodología para cuantificar el impacto de las acciones de racionalización para divulgarlas a la ciudadanía.</t>
  </si>
  <si>
    <t xml:space="preserve">Adicionar al interior de la línea de atención al cliente de la ESSMAR ESP la opción de reporte de actos de riesgos de corrupción </t>
  </si>
  <si>
    <t>Secretario General / P.E. Planeación Estratégica y SIG</t>
  </si>
  <si>
    <t>( Lideres de los Riesgos)</t>
  </si>
  <si>
    <t>Secretario General / P.U. Atención al Ciudadano</t>
  </si>
  <si>
    <t>Secretario General / P.E. Planeación Estratatégica y SIG / Líderes de Procesos</t>
  </si>
  <si>
    <t>Secretario General / P.U. Atención al Ciudadani</t>
  </si>
  <si>
    <t>( Secretaria General /PU Planeación Estratégica).</t>
  </si>
  <si>
    <t>(Secretaria General /PU Planeación Estratégica).</t>
  </si>
  <si>
    <t>(Secretaria General /PU atención al ciudadano)</t>
  </si>
  <si>
    <t>(Secretaria General /PU atención al ciudadano, Tics, Comunicaciones.)</t>
  </si>
  <si>
    <t>Secretaria General / P.E. TIC's</t>
  </si>
  <si>
    <t>Secretaria General / P.U. Atención al Ciudadano</t>
  </si>
  <si>
    <t>Secretaria General / P.E. TIC's / P.U. Atención al Ciudadano / P.E. Planeación Estratégiga y SIG</t>
  </si>
  <si>
    <t>Subgerencia Corporativa / P.U. Talento Humano</t>
  </si>
  <si>
    <t>(responsables (Secretaria General /PU atención al ciudadano, Tics, Comunicaciones.)</t>
  </si>
  <si>
    <t>(Secretaria General /PU atención al ciudadano, Tics, Comunicaciones, area comercial y atención al cliente.)</t>
  </si>
  <si>
    <t>(Subgerencia corporativa P/u Gestión Documental)</t>
  </si>
  <si>
    <t xml:space="preserve">(Mapa de riesgo de corrupcion actualizado /actualizacion de mapa de riesgo de corrupcion programado)*100% </t>
  </si>
  <si>
    <t xml:space="preserve">(Mapa de riesgo de corrupcion actualizado /Socializacion de mapa de riesgo de corrupcion programado)*100% </t>
  </si>
  <si>
    <t>(N # de seguimiento programados / N # seguimientos ejecutado)100*</t>
  </si>
  <si>
    <t>(N # de procedimiento programados / N # de procedimiento adaptado) *100</t>
  </si>
  <si>
    <t>(sofware estructurado e implementado / sofware programado) *100%</t>
  </si>
  <si>
    <t>(Implementar una politica de racionalizacion de tramite / socializacion de la politica de racionalizacion de tramites) *100%</t>
  </si>
  <si>
    <t>(N # de registros tramitados / N # de procedimientos administrativos en el aplicativo ejecutados ) *100%</t>
  </si>
  <si>
    <t xml:space="preserve">(Revicion de tramites para actualizar/ N # de tramites actualizados ) *100% </t>
  </si>
  <si>
    <t xml:space="preserve">(Diseño y metodologia que cuantifique el impacto de las acciones de racionalizacion / registro de divulgacion  a la cuidadania de las acciones de racionalizacion) *100% </t>
  </si>
  <si>
    <t>(N # de charlas o capacitaciones ralizadas a los diferentes equipo de trabajo / registro de capacitaciones ejecutadas) *100%</t>
  </si>
  <si>
    <t>(Informacion actualizada y publicada en la pagina web / N # de actualizaciones en la pagina web) *100%</t>
  </si>
  <si>
    <t>Tertulias entre la entidad, ciudadanos y organizaciones sociales para rendir cuentas sobre avances y resultados de las metas misionales</t>
  </si>
  <si>
    <t xml:space="preserve">(N # de formatos de procedimientos actualizada / N # de formatos de procedimientos ejecutados) *100% </t>
  </si>
  <si>
    <t>(informes con los resultados y avances de gestion institucional publicados / N # de informes de resultados y avances de gestion institucional publicados) *100%</t>
  </si>
  <si>
    <t>(capacitaciones realizadas / N # de capacitaciones ejecutadas) *100%</t>
  </si>
  <si>
    <t>Niveles de satisfaccion de usuarios %</t>
  </si>
  <si>
    <t>Actualizar la linea de atencion al cliente con la opcion de reporte de actos de riesgos de corrupcion / N # de reportes de actos de riesgos de corrupcion</t>
  </si>
  <si>
    <t xml:space="preserve">(Socializacion de rendicion de cuenta sobre los avances y resultados de las metas misionales / N # de evidencias  realizadas) *100% </t>
  </si>
  <si>
    <t>Incluir en el botón de transparencia de la página web el botón para reporte de los actos de corrupción y afectación a la transparencia y notificarlo a los grupos de valor de la ESSMAR ESP.</t>
  </si>
  <si>
    <t xml:space="preserve">(Actualizar pagina web con el boton de reporte de actos de corrupcion y afectacion a la empresa / N # de notificaciones recibidas por los grupos de valores) </t>
  </si>
  <si>
    <t xml:space="preserve">Actualizacion de las TRD </t>
  </si>
  <si>
    <t xml:space="preserve">Estructurar proceso de digitalización física que reposa en la ESSMAR ESP </t>
  </si>
  <si>
    <t>(Lideres de los procesos)</t>
  </si>
  <si>
    <t>1er reporte</t>
  </si>
  <si>
    <t>2do reporte</t>
  </si>
  <si>
    <t>3er reporte</t>
  </si>
  <si>
    <t>3ro reporte</t>
  </si>
  <si>
    <t xml:space="preserve">(N # de rendicion de cuentas programada / N # rendicion de cuetas ejecutadas) *100% </t>
  </si>
  <si>
    <t>  Revisión ajuste y aprobación de las TRD enviadas por las dependencias</t>
  </si>
  <si>
    <t>REPORTE TOTAL</t>
  </si>
  <si>
    <t>% EJECUTADO</t>
  </si>
  <si>
    <t>% PROGRAMADO</t>
  </si>
  <si>
    <t>Gestión de Riesgo</t>
  </si>
  <si>
    <t>Racionalización de Trámites</t>
  </si>
  <si>
    <t>Rendición de Cuentas</t>
  </si>
  <si>
    <t>Estrategias de Servicio al Ciudadano e implementación de la Ley de Transparencia y Atención al Ciudadano</t>
  </si>
  <si>
    <t>RENDICION DE CUENTA</t>
  </si>
  <si>
    <t xml:space="preserve">ANALISIS </t>
  </si>
  <si>
    <t xml:space="preserve">Establecer el comité multidiciplinario de gestion integral de riesgo </t>
  </si>
  <si>
    <r>
      <rPr>
        <b/>
        <sz val="22"/>
        <color theme="1"/>
        <rFont val="Arial Narrow"/>
        <family val="2"/>
      </rPr>
      <t>INTRODUCCION</t>
    </r>
    <r>
      <rPr>
        <sz val="22"/>
        <color theme="1"/>
        <rFont val="Arial Narrow"/>
        <family val="2"/>
      </rPr>
      <t xml:space="preserve"> </t>
    </r>
    <r>
      <rPr>
        <sz val="11"/>
        <color theme="1"/>
        <rFont val="Arial Narrow"/>
        <family val="2"/>
      </rPr>
      <t xml:space="preserve">
El presente documento parte de cada una de las directrices que hacen parte anticorrupcion y de atencion al ciudadano de la Empresa de servicios publicos del districto de Santa Marta ESSMAR E.S.P.
Como lo son 1) Mapa de Riesgo y de Corrupcion y las medidads para controlarlos y evitarlos. 2) Medidas anti tramite, 3)rendiccion de cuenta, 4) mecanismo para la mejora y atencion al ciudadano, en el que se desarrollan actividades encaminadas al cumplimiento de la ley y mejoramiento continuo de la gestion.</t>
    </r>
  </si>
  <si>
    <r>
      <rPr>
        <b/>
        <sz val="22"/>
        <color theme="1"/>
        <rFont val="Arial Narrow"/>
        <family val="2"/>
      </rPr>
      <t>OBJETIVO</t>
    </r>
    <r>
      <rPr>
        <sz val="11"/>
        <color theme="1"/>
        <rFont val="Arial Narrow"/>
        <family val="2"/>
      </rPr>
      <t xml:space="preserve">
Identificar y establecer estrategias que permitan mejorar el control de la gestion  en la ESSMAR E.S.P. Enfocados hacia la lucha contra la corrupcion y asi mismo crear mecanismo de participacion al ciudadano con nuestra entidad.</t>
    </r>
  </si>
  <si>
    <r>
      <rPr>
        <b/>
        <sz val="22"/>
        <color theme="1"/>
        <rFont val="Arial Narrow"/>
        <family val="2"/>
      </rPr>
      <t xml:space="preserve">JUSTIFICACION </t>
    </r>
    <r>
      <rPr>
        <sz val="11"/>
        <color theme="1"/>
        <rFont val="Arial Narrow"/>
        <family val="2"/>
      </rPr>
      <t xml:space="preserve">
El plan anticorrupcion y atencion al ciudadano, es una herramienta que permite mejorar la gestion de la ESSMAR. E.S.P. En aras de ejercer
estrategias contra la corrupcion que permita un mejoramiento en los procesos internos que afecten el cumplimiento de nuestros objetivos misionales y 
asi dar cumplimiento a lo establecido en el articulo 73 y 76 de la ley 1474 de 2011, mediante el decreto 2641 del 2012.</t>
    </r>
  </si>
  <si>
    <t xml:space="preserve">
ANTICORRUPCIÓN 
Y DE ATENCIÓN AL CIUDADANO 2020
</t>
  </si>
  <si>
    <t xml:space="preserve">INFORME PLAN 
ANTICORRUPCIÓN Y DE ATENCIÓN AL CIUDADANO 2020
</t>
  </si>
  <si>
    <t xml:space="preserve">RECOMENDACIONES </t>
  </si>
  <si>
    <t>PARTICIPACION POR DIRECTRICES
1 INFORME</t>
  </si>
  <si>
    <t>PARTICIPACION POR DIRECTRICES
2 INFORME</t>
  </si>
  <si>
    <t>PARTICIPACION POR DIRECTRICES
3 INFORME</t>
  </si>
  <si>
    <t>TOTAL EJECUTADO</t>
  </si>
  <si>
    <t xml:space="preserve">TOTAL EJECUTADO </t>
  </si>
  <si>
    <t xml:space="preserve">ESTRATEGIA DE SERVICIO AL CIUDADANO E IMPLEMENTACION DE LA LEY DE TRANSPARENCIA Y ATENCION AL CIUDADANO </t>
  </si>
  <si>
    <t xml:space="preserve"> ENTREGA POR  ACTIVIDAD</t>
  </si>
  <si>
    <t xml:space="preserve">Monitoreo y Control de los Riesgos de Corrupción Identificados </t>
  </si>
  <si>
    <t xml:space="preserve">Se realizo por parte del area el cumplimiento a la actualizacion del mapa de riesgo de corrupcion </t>
  </si>
  <si>
    <t xml:space="preserve">Se procedio con la socializacion del mapa de riesgo de corrupcion </t>
  </si>
  <si>
    <t xml:space="preserve">Los lideres de procesos entregaron evidencias de capacitaciones a su personal de trabajo sobre los diferentes riesgos de sus areas </t>
  </si>
  <si>
    <t>se esta trabajando para obtener el sofware orfeo, que es una herramienta de gestion documental y de procesos</t>
  </si>
  <si>
    <t>Este indicador el area no le ha dado cumplimiento pero esta trabajando para publicar los tramites en el aplicativo SUIT.</t>
  </si>
  <si>
    <t>se ha realizado ´por el area el seguimiento al plan de accion institucional de la empresa</t>
  </si>
  <si>
    <t>Se ha publicado en la pagina web de la entidad los resultados de avances de la gestion institucional.</t>
  </si>
  <si>
    <t xml:space="preserve">Se pudo observar evidencias de la socializacion con la comunidad con los avances de la gestion institucional </t>
  </si>
  <si>
    <t xml:space="preserve">Se realizaron capacitaciones y se cuentan con las evidencias </t>
  </si>
  <si>
    <t xml:space="preserve">se observo el nivel de satifacion de los usuarios del servicio de aseo </t>
  </si>
  <si>
    <t>Se observo el nivel de satifacion de los usuarios del servicio de acueducto y alcantarillado</t>
  </si>
  <si>
    <t>se observo el nivel de satifacion de los usuarios del servicio de Alumbrado publico</t>
  </si>
  <si>
    <t>Se realizo la aprobacion de las TRD enviadas por las dependencias</t>
  </si>
  <si>
    <t>N # de expedientes organizados por cada dependencia</t>
  </si>
  <si>
    <t>Se observa que los documentos se encuentran en fisico no digitalizados</t>
  </si>
  <si>
    <t>Se necesita estructurar un sofware de alertas tempranas para prever el vencimiento de los términos de respuestas de PQR`s, en la directriz de racionalizacion de tramites este indicador el area no le ha dado cumplimiento pero esta trabajando para publicar los tramites en el aplicativo SUIT.</t>
  </si>
  <si>
    <t xml:space="preserve"> Se entrego evidencias del nivel se satifacion del portafolio de servicio </t>
  </si>
  <si>
    <t xml:space="preserve">En relación al primer informe de seguimiento del plan anticorrupción y de atención al ciudadano 2020, se puede analizar que las dependencias encargadas han dado consecución a los indicadores y productos programados  para alcanzar los objetivos trazados dentro del plan, en relación a esto pasaremos a discriminar cada de las dependencias con obligaciones dentro del plan anticorrupción y de atención al ciudadano: 1. GESTION DE RIESGO: el cual cuenta con cinco indicadores y dos actividades para este primer cuatrimestre A. Actualizar el Mapa de Riesgo de Corrupción, el cual se actualizó en el mes de enero de 2020, B. Socializar el Mapa de Riesgo de Corrupción el cual se socializo el 30 de Enero del 2020, donde se procedió a orientar a las acciones  de la entidad hacia la identificación de la fuente de los riesgos, este módulo con un valor del 25 % y proyectado y cumplido para este primer cuatrimestre el 12 % de avance, es de menester manifestar que se dio cumplimiento en el módulo de gestión de riesgo a lo programado por la entidad. 2.RACIONALIZACION DE TRAMITES:  cuenta este módulo con ocho indicadores, y dos actividades para este primer cuatrimestre las cuales son: A Estructurar un mecanismo de alertas tempranas para prever el vencimiento de los términos de respuestas de PQRs: Este indicador no se le ha dado cumplimiento por el área esta manifiesta que se está trabajando para obtener el software Orfeo que es una herramienta de gestión documental y de procesos, esto con el ánimo de cumplir con este indicador y enfocarlo en prever los términos de respuestas de PQRs. B. Registrar tramites y otros procedimientos administrativos en el aplicativo: Este indicador quedo programado para que se le dé cumplimiento por el área de planeación estratégica, esta indica que no se le ha dado cumplimiento a este indicador por que se está trabajando en el aplicativo SUIT( sistema único de informacion de tramites) esto con el ánimo de cargar todos los tramites de la entidad y hacerlos públicos ante los grupos de valor, se le enfatizo reprogramar el cumplimiento de esta actividad para el segundo cuatrimestre del año en curso. 3. Rendición de cuentas:  A , C. Estructurar un mecanismo de alertas tempranas para prever el vencimiento de los términos de respuestas de PQR,  actividad programada para el segundo cuatrimestre del 2020, se observa en este módulo un porcentaje de avance del  0% dado que esta no contaba con actividades programadas para el primer cuatrimestre, 3. Rendición de Cuentas: Este módulo cuenta con siete indicadores, tres con cumplimiento para este primer cuatrimestre  A, Publicar difundir y mantener actualizada la información relevante sobre el avance de la gestión y de participación ciudadana de la entidad, este indicador se le dio cumplimiento por el área de Tics por las publicaciones realizadas en el primer cuatrimestre del 2020 en las redes sociales de la entidad. Publicar difundir y mantener actualizada la información relevante sobre el avance de la gestión y de participación ciudadana de la entidad, este indicador se le dio cumplimiento por el área de comunicaciones, por medio de las informaciones actualizadas y publicadas de la entidad en las redes sociales en el primer cuatrimestre del 2020. B.  Publicar información relacionada con los resultados y avances de la gestión institucional, el 30 de abril del 2020 fue publicado el primer informe de avance del plan  de acción de la Essmar ESP, C Tertulias entre la entidad y ciudadanos y organizaciones sociales para rendir cuentas sobre avances y resultados de las metas misionales, este indicador se ha cumplido a cabalidad con lo proyectado dentro del plan en el primer cuatrimestre de esta anualidad, Este módulo de Rendición de cuenta quedo con un porcentaje de cumplimiento del 7% del 25% indicado esto debido porque no se cumplieron todos los indicadores. 4. Estrategias de servicio al ciudadano e implementación de la ley de transparencia y atención al ciudadano: Cuenta con nueve actividades y siete con actividades para este primer cuatrimestre: A. Realizar capacitaciones a servidores, contratistas, personal de aseo y vigilancia en servicio al ciudadano, este indicador se cumplió con las capacitaciones respectivas. B. Medición y análisis de la saturación de los usuarios de los servicios de aseo, este indicador se le da cumplimiento por medio de las encuestas del nivel de satisfacción y cuenta con sus propias mediciones que para el primer cuatrimestre conto con un nivel de satisfacción del 96% entre los usuarios. C. Medición y análisis de la satisfacción de los usuarios de los servicios de acueducto y alcantarillado este indicador cuenta con un nivel de satisfacción entre los usuarios, se le da cumplimiento por medio de las encuestas del nivel de satisfacción y cuenta con sus propias mediciones que para el primer cuatrimestre conto con un nivel de satisfacción entre los usuarios del servicio de acueducto y alcantarillado de un 62%. D. Medición y análisis de la satisdación de alumbrado público, este indicador el área de alumbrado público cuenta con un nivel de satisfacción de los usuarios del 76%.  E, Medición y satisfacción de los usuarios del portafolio de servicios. este indicador, se le da cumplimiento por medio de las encuestas del nivel de satisfacción y cuenta con sus propias mediciones que para el primer cuatrimestre conto con un nivel de satisfacción entre los usuarios del portafolio de servicios del 78%. F. Revisión ajuste y aprobación de las TRD enviadas por las dependencias: se realizó la aprobación de las TRD y se entregó evidencias por el área de gestión documental. G. Estructurar procesos de digitalización física que reposa en la ESSMAR: Se puede observar la documentación de la empresa en buen resguardo y cuidado en cajas y en área privada de gestión documental. </t>
  </si>
  <si>
    <t>Se ha podido observar que muchas de las actividades no se le lograron dar cumplimiento por las áreas hay que tener en cuenta el estado de emergencia que se encuentra el país con relación al COVID 19, no obstante, los empleados se han esforzado en el cumplimiento de las metas planteadas. A continuación, el asesor de control interno procede a realizar las siguientes recomendaciones: es necesario enfatizar en las capacitaciones por parte de los jefes de procesos en la identificación de los riesgos de cada una de sus dependencias. En el área de atención al cliente se hace necesario la implementación del software para prever el vencimiento de los PQRs y con esto mejorar la atención a los grupos de valor de la empresa, y que sirva este mismo software como herramienta de gestión documental de todos los requerimientos de los entes de control y manejo de las comunicaciones tanto internas como externas de toda la empresa. La empresa ESSMAR debe agilizar el proceso de registro de tramites y procedimientos en el aplicativo SUIT (sistema único de informacion de tramites), con esto darle cumplimiento a la política de racionalización de tramites y la ley de transparencia y derecho ala informacion pública Ley 1712 de 2014. En el tema de la documentación de la ESSMAR se debe trabajar en digitalizar toda la informacion física que se encuentra en la empresa es necesario esto en este mundo de las tecnologías y la internet.</t>
  </si>
  <si>
    <t>ATENTAMENTE: CEYETH CABALLERO/ JEFE CONTROL INTERNO</t>
  </si>
  <si>
    <t>Asesor de Control Interno / Lideres de Procesos</t>
  </si>
  <si>
    <t>se viene realizando el monitoreoi y control del mapa de riesgo de corrupcion de la ESSMAR ESP, por el area de control interno de la empresa.</t>
  </si>
  <si>
    <t>Se cuenta con el comité de control interno</t>
  </si>
  <si>
    <t>se esta trabajando para obtener el sofware orfeo, que es una herramienta de gestion documental y de procesos.</t>
  </si>
  <si>
    <t>Se viene trabajando en este indicador y con el nuevo rediseño institucional</t>
  </si>
  <si>
    <t xml:space="preserve">No se ha realizado la actualizacion de la pagina web con este boton de actos de corrupcion </t>
  </si>
  <si>
    <t>no se ha actualizado la linea de atencion al cliente con este indicador</t>
  </si>
  <si>
    <t>En perspectiva el segundo informe del plan anticorrupción y de atención al ciudadano hemos podido analizar que en el componente No 1. gestión del riesgo el área de control interno realiza el monitoreo y control del mapa de riesgo institucional ,y se cuenta con las evidencias de dicho monitoreo, se puede evidenciar que los líderes de proceso realizan la divulgación y capacitaciones a sus equipos de trabajos para la identificación de los riesgos de corrupción de sus áreas para así lograr evitar que estos se materializan y concreten,  en el indicador de Establecer el comité multidisciplinario de gestión integral de riesgo la empresa según la resolución 099 del 04 de septiembre del 2018 reglamento el Comité coordinador del sistema de control interno de la empresa entre sus funciones está la de someter a aprobación del representante legal la política de administración del riesgo y hacer seguimiento en especial a la prevención y detención de fraude y mala conducta. En el componente No 2 Racionalización de tramites: cuenta este módulo con siete indicadores, y siete actividades para este segundo cuatrimestre las cuales son: A Estructurar un mecanismo de alertas tempranas para prever el vencimiento de los términos de respuestas de PQRS: Este indicador se le ha dado cumplimiento de forma parcial por una plantilla que filtra el tiempo de respuesta a las PQRS y se le remite al área responsable de darle solución al tema que origino dicha PQRS, de igual forma se está trabajando para obtener el software Orfeo que es una herramienta de gestión documental y de procesos, esto con el ánimo de cumplir con mayor dinamismo con este indicador. En el indicador de actualización de los procesos y procedimientos de la ESSMAR E.S.P., el área de planeación estratégica informa que en razón al fortalecimiento y modernización de la compañía se llevó una restructuración organizacional lo que permitirá la integración de sus unidades de negocios y la aparición de nuevas unidades funcionales, así como el fortalecimiento de algunas áreas existentes, que todo esto buscara contribuir a la mejora continua de los procesos de la empresa. En el indicador de Realizar una política de racionalización de tramites, la empresa essmar canaliza esta política a través del monitoreo que se hace al plan anticorrupción y de atención al ciudadano, en el indicador de registrar tramites y otros procedimientos administrativos en el aplicativo suit el área de planeación informa que la empresa en aras de darle cumplimiento a la ley 962 del 2005 y del decreto 019 de 2012, sistema que tienen las instituciones del estado para información de los tramites y ofrecerlas a la ciudadanía la Essmar a través de la mesa de ayuda de la DAFP y correo electrónico eva realizo la solicitud para registro de estos tramites en el aplicativo Suit, pero a la fecha no se ha recibido respuesta de la mesa de ayuda de la DAFP. El indicador Diseñar y establecer metodología para cuantificar el impacto de las acciones de racionalización para divulgarlas a la ciudadanía, por el área de comunicaciones y de atención al ciudadano se vienen realizando encuestas de satisfacción en el área de aseo, acueducto, alcantarillado, y alumbrado público, se observan evidencias fotográficas de divulgación y orientación a los usuarios como grupos de valor de la empresa. En el modulo de Rendición de cuenta observamos se mantiene actualizada la información sobre el avance y la gestión institucional tanto en la página web de la empresa como en publicaciones y boletines de prensa entre otros, y por el área de atención al ciudadano observamos evidencias de tertulias con las comunidades y agremiaciones donde se informa los avances de la gestión institucional y las rendiciones de cuenta. El componente No Estrategia De Servicio Al Ciudadano E Implementación De La Ley De Transparencia y Atención Al Ciudadano: se realizaron por el área de talento humano capacitaciones a servidores, contratistas, personal de aseo y vigilancia en servicio al ciudadano, se realizan encuestas de satisfacción a los usuarios, por el área de atención al ciudadano, por el área de gestión documental se realizó la actualización de las TRD, de las dependencias. Y se viene trabajando en el proceso de digitalización fisica que reposa en la empresa.</t>
  </si>
  <si>
    <t>En el tercer informe del plan anticorrupción y de atención al ciudadano hemos podido analizar que en el componente No 1. gestión del riesgo el área de control interno realiza el monitoreo y control del mapa de riesgo institucional, y se cuenta con las evidencias de dicho monitoreo, se puede evidenciar que los líderes de proceso realizan la divulgación y capacitaciones a sus equipos de trabajos para la identificación de los riesgos de corrupción de sus áreas para así lograr evitar que estos se materializan y concreten. 
En el componente No 2 Racionalización de tramites: cuenta este módulo con las siguientes actividades para este tercer cuatrimestre las cuales son: 1) Actualización de los formatos del procedimiento de PQRS en aras de adecuar el mismo a la normatividad y unificar las respuestas de las peticiones verbales y electrónicas, Rt: Este indicador se le viene dando cumplimiento de forma parcial por una plantilla que filtra el tiempo de respuesta a las PQRS y se le remite al área responsable de darle solución al tema que origino dicha PQRS, se viene   trabajando igual manera con el software Kauga que es un sistema integrado para registrar solicitudes, generar ordenes, servicios de mantenimientos, cerrar ordenes, se maneja la parte de facturación de la empresa, plataforma que maneja los tiempos de respuestas y el estado en que se encuentra la PQRs, esto con el ánimo de cumplir con mayor dinamismo con este indicador. 
  2) Estructurar un mecanismo de alertas tempranas para prever el vencimiento de los términos de respuestas de PQRS: Este indicador de igual manera se le viene dando cumplimiento de forma parcial por una plantilla que filtra el tiempo de respuesta a las PQRS y se le remite al área responsable de darle solución al tema que origino dicha PQRS, se viene   trabajando igual manera con el software Kauga que es un sistema integrado para registrar solicitudes, generar ordenes, servicios de mantenimientos, cerrar ordenes, se maneja la parte de facturación de la empresa, plataforma que maneja los tiempos de respuestas y el estado en que se encuentra la PQRs, esto con el ánimo de cumplir con mayor dinamismo con este indicador. 
 En el indicador de Realizar una política de racionalización de tramites, la empresa Essmar canaliza esta política a través del monitoreo que se hace al plan anticorrupción y de atención al ciudadano, en el indicador de registrar tramites y otros procedimientos administrativos en el aplicativo suit el área de planeación informa que la empresa en aras de darle cumplimiento a la ley 962 del 2005 y del decreto 019 de 2012, sistema que tienen las instituciones del estado para información de los tramites y ofrecerlas a la ciudadanía la Essmar a través de la mesa de ayuda de la DAFP y correo electrónico eva realizo la solicitud para registro de estos tramites en el aplicativo Suit, el grupo de sistema integrado de gestión SIG, certifica que a la fecha se viene desarrollando un acompañamiento sistemático a todas las áreas en el levantamiento documental del sistema, el cual contempla lo siguiente: caracterizaciones procedimientos, manuales, guía, instructivos y formatos. El indicador Diseñar y establecer metodología para cuantificar el impacto de las acciones de racionalización para divulgarlas a la ciudadanía, por el área de comunicaciones y de atención al ciudadano RT: Estas acciones de racionalización que son de interés a la ciudadanía se pone en conocimiento de los grupos de valor a través de la oficina de Atención al ciudadano.  
En el módulo de Rendición de cuenta Rt: El viernes 04 de diciembre del año 2020 se realizó rendición de cuenta a la ciudadanía donde se invitó a los grupos de interés de la empresa y de igual manera por la situación que enfrenta el mundo con relación a la pandemia se realizó en forma virtual y se transmitió por Facebook live.  Se mantiene actualizada la información sobre el avance y la gestión institucional tanto en la página web de la empresa como en publicaciones y boletines de prensa entre otros, y por el área de atención al ciudadano observamos evidencias de tertulias con las comunidades y agremiaciones donde se informa los avances de la gestión institucional y las rendiciones de cuenta. 
El componente  Estrategia De Servicio Al Ciudadano E Implementación De La Ley De Transparencia y Atención Al Ciudadano quedo con los siguientes indicadores para este tercer cuatrimestre: Realizar capacitaciones a servidores, contratistas, personal de aseo y vigilancia en servicio al ciudadano RT: se realizaron por los directores y jefes de operaciones capacitaciones a servidores, contratistas, en materia del servicio al ciudadano, 2) Medición y análisis de la satisfacción de los usuarios RT:  se realizan encuestas de satisfacción a los usuarios, por el área de atención al ciudadano, por el área de gestión documental se realizó la actualización de las TRD, de las dependencias. Y se viene trabajando en el proceso de digitalización fisica que reposa en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</si>
</sst>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12"/>
      <color indexed="81"/>
      <name val="Tahoma"/>
      <family val="2"/>
    </font>
    <font>
      <sz val="12"/>
      <color indexed="81"/>
      <name val="Tahoma"/>
      <family val="2"/>
    </font>
    <font>
      <b/>
      <sz val="20"/>
      <color theme="1"/>
      <name val="Calibri"/>
      <family val="2"/>
      <scheme val="minor"/>
    </font>
    <font>
      <sz val="12"/>
      <color theme="1"/>
      <name val="Calibri"/>
      <family val="2"/>
      <scheme val="minor"/>
    </font>
    <font>
      <u/>
      <sz val="11"/>
      <color theme="10"/>
      <name val="Calibri"/>
      <family val="2"/>
      <scheme val="minor"/>
    </font>
    <font>
      <b/>
      <sz val="12"/>
      <color theme="1"/>
      <name val="Arial Narrow"/>
      <family val="2"/>
    </font>
    <font>
      <sz val="10"/>
      <color theme="1"/>
      <name val="Arial Narrow"/>
      <family val="2"/>
    </font>
    <font>
      <b/>
      <sz val="10"/>
      <color theme="1"/>
      <name val="Arial Narrow"/>
      <family val="2"/>
    </font>
    <font>
      <sz val="10"/>
      <name val="Arial Narrow"/>
      <family val="2"/>
    </font>
    <font>
      <b/>
      <sz val="10"/>
      <name val="Arial Narrow"/>
      <family val="2"/>
    </font>
    <font>
      <b/>
      <sz val="20"/>
      <color theme="1"/>
      <name val="Arial Narrow"/>
      <family val="2"/>
    </font>
    <font>
      <b/>
      <i/>
      <sz val="12"/>
      <color theme="1"/>
      <name val="Arial Narrow"/>
      <family val="2"/>
    </font>
    <font>
      <sz val="12"/>
      <color theme="1"/>
      <name val="Arial Narrow"/>
      <family val="2"/>
    </font>
    <font>
      <b/>
      <sz val="22"/>
      <color theme="1"/>
      <name val="Arial Narrow"/>
      <family val="2"/>
    </font>
    <font>
      <sz val="11"/>
      <color theme="1"/>
      <name val="Arial Narrow"/>
      <family val="2"/>
    </font>
    <font>
      <sz val="22"/>
      <color theme="1"/>
      <name val="Arial Narrow"/>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theme="4"/>
      </top>
      <bottom style="thin">
        <color rgb="FF00B0F0"/>
      </bottom>
      <diagonal/>
    </border>
    <border>
      <left/>
      <right style="thin">
        <color indexed="64"/>
      </right>
      <top style="thin">
        <color theme="4"/>
      </top>
      <bottom style="thin">
        <color rgb="FF00B0F0"/>
      </bottom>
      <diagonal/>
    </border>
    <border>
      <left/>
      <right style="thin">
        <color theme="4"/>
      </right>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style="thin">
        <color theme="4"/>
      </left>
      <right/>
      <top/>
      <bottom style="thin">
        <color theme="4"/>
      </bottom>
      <diagonal/>
    </border>
    <border>
      <left/>
      <right style="thin">
        <color theme="4"/>
      </right>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style="thin">
        <color theme="4"/>
      </left>
      <right/>
      <top style="thin">
        <color rgb="FF00B0F0"/>
      </top>
      <bottom style="thin">
        <color theme="4"/>
      </bottom>
      <diagonal/>
    </border>
    <border>
      <left/>
      <right/>
      <top style="thin">
        <color rgb="FF00B0F0"/>
      </top>
      <bottom style="thin">
        <color theme="4"/>
      </bottom>
      <diagonal/>
    </border>
    <border>
      <left/>
      <right style="thin">
        <color indexed="64"/>
      </right>
      <top style="thin">
        <color rgb="FF00B0F0"/>
      </top>
      <bottom style="thin">
        <color theme="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rgb="FF0070C0"/>
      </left>
      <right style="thin">
        <color rgb="FF0070C0"/>
      </right>
      <top style="thin">
        <color rgb="FF0070C0"/>
      </top>
      <bottom style="thin">
        <color rgb="FF0070C0"/>
      </bottom>
      <diagonal/>
    </border>
    <border>
      <left style="medium">
        <color rgb="FF0070C0"/>
      </left>
      <right style="thin">
        <color indexed="64"/>
      </right>
      <top/>
      <bottom style="medium">
        <color rgb="FF0070C0"/>
      </bottom>
      <diagonal/>
    </border>
    <border>
      <left style="thin">
        <color indexed="64"/>
      </left>
      <right style="thin">
        <color indexed="64"/>
      </right>
      <top/>
      <bottom style="medium">
        <color rgb="FF0070C0"/>
      </bottom>
      <diagonal/>
    </border>
    <border>
      <left style="thin">
        <color indexed="64"/>
      </left>
      <right style="medium">
        <color rgb="FF0070C0"/>
      </right>
      <top/>
      <bottom style="medium">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thin">
        <color rgb="FF0070C0"/>
      </left>
      <right/>
      <top style="thin">
        <color rgb="FF0070C0"/>
      </top>
      <bottom style="thin">
        <color rgb="FF0070C0"/>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
      <left style="medium">
        <color rgb="FF0070C0"/>
      </left>
      <right style="thin">
        <color rgb="FF0070C0"/>
      </right>
      <top style="medium">
        <color rgb="FF0070C0"/>
      </top>
      <bottom style="medium">
        <color rgb="FF0070C0"/>
      </bottom>
      <diagonal/>
    </border>
    <border>
      <left style="thin">
        <color rgb="FF0070C0"/>
      </left>
      <right style="thin">
        <color rgb="FF0070C0"/>
      </right>
      <top style="medium">
        <color rgb="FF0070C0"/>
      </top>
      <bottom style="medium">
        <color rgb="FF0070C0"/>
      </bottom>
      <diagonal/>
    </border>
    <border>
      <left style="thin">
        <color rgb="FF0070C0"/>
      </left>
      <right style="medium">
        <color rgb="FF0070C0"/>
      </right>
      <top style="medium">
        <color rgb="FF0070C0"/>
      </top>
      <bottom style="medium">
        <color rgb="FF0070C0"/>
      </bottom>
      <diagonal/>
    </border>
    <border>
      <left style="medium">
        <color rgb="FF0070C0"/>
      </left>
      <right style="medium">
        <color rgb="FF0070C0"/>
      </right>
      <top/>
      <bottom style="medium">
        <color rgb="FF0070C0"/>
      </bottom>
      <diagonal/>
    </border>
    <border>
      <left style="thin">
        <color rgb="FF0070C0"/>
      </left>
      <right/>
      <top style="medium">
        <color rgb="FF0070C0"/>
      </top>
      <bottom style="medium">
        <color rgb="FF0070C0"/>
      </bottom>
      <diagonal/>
    </border>
    <border>
      <left/>
      <right style="thin">
        <color rgb="FF0070C0"/>
      </right>
      <top style="medium">
        <color rgb="FF0070C0"/>
      </top>
      <bottom style="medium">
        <color rgb="FF0070C0"/>
      </bottom>
      <diagonal/>
    </border>
    <border>
      <left style="thin">
        <color rgb="FF0070C0"/>
      </left>
      <right/>
      <top/>
      <bottom style="thin">
        <color rgb="FF0070C0"/>
      </bottom>
      <diagonal/>
    </border>
    <border>
      <left style="thin">
        <color rgb="FF0070C0"/>
      </left>
      <right/>
      <top style="thin">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bottom style="thin">
        <color rgb="FF0070C0"/>
      </bottom>
      <diagonal/>
    </border>
    <border>
      <left style="medium">
        <color rgb="FF0070C0"/>
      </left>
      <right style="medium">
        <color rgb="FF0070C0"/>
      </right>
      <top style="thin">
        <color rgb="FF0070C0"/>
      </top>
      <bottom style="thin">
        <color rgb="FF0070C0"/>
      </bottom>
      <diagonal/>
    </border>
    <border>
      <left style="medium">
        <color rgb="FF0070C0"/>
      </left>
      <right style="medium">
        <color rgb="FF0070C0"/>
      </right>
      <top style="thin">
        <color rgb="FF0070C0"/>
      </top>
      <bottom style="medium">
        <color rgb="FF0070C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8" fillId="0" borderId="0"/>
    <xf numFmtId="0" fontId="9" fillId="0" borderId="0" applyNumberFormat="0" applyFill="0" applyBorder="0" applyAlignment="0" applyProtection="0"/>
  </cellStyleXfs>
  <cellXfs count="316">
    <xf numFmtId="0" fontId="0" fillId="0" borderId="0" xfId="0"/>
    <xf numFmtId="0" fontId="0" fillId="2" borderId="1" xfId="0" applyFill="1" applyBorder="1" applyAlignment="1"/>
    <xf numFmtId="0" fontId="2" fillId="0" borderId="0" xfId="0" applyFont="1" applyAlignment="1">
      <alignment horizontal="center" vertical="center"/>
    </xf>
    <xf numFmtId="0" fontId="0" fillId="0" borderId="0" xfId="0" applyAlignment="1">
      <alignment horizontal="left" vertical="center"/>
    </xf>
    <xf numFmtId="0" fontId="0" fillId="0" borderId="0" xfId="0" applyBorder="1"/>
    <xf numFmtId="0" fontId="0" fillId="0" borderId="0" xfId="0" applyAlignment="1">
      <alignment horizontal="left"/>
    </xf>
    <xf numFmtId="9" fontId="0" fillId="0" borderId="0" xfId="0" applyNumberFormat="1" applyAlignment="1">
      <alignment horizontal="center"/>
    </xf>
    <xf numFmtId="9" fontId="2" fillId="0" borderId="0" xfId="0" applyNumberFormat="1" applyFont="1" applyAlignment="1">
      <alignment horizontal="center" vertical="center"/>
    </xf>
    <xf numFmtId="9" fontId="2" fillId="0" borderId="4" xfId="0" applyNumberFormat="1" applyFont="1" applyBorder="1" applyAlignment="1">
      <alignment horizontal="center" vertical="center"/>
    </xf>
    <xf numFmtId="9" fontId="0" fillId="0" borderId="0" xfId="0" applyNumberFormat="1"/>
    <xf numFmtId="9" fontId="0" fillId="0" borderId="0" xfId="0" applyNumberFormat="1" applyAlignment="1">
      <alignment horizontal="center" vertical="center"/>
    </xf>
    <xf numFmtId="9" fontId="0" fillId="2" borderId="1" xfId="0" applyNumberFormat="1" applyFill="1" applyBorder="1" applyAlignment="1">
      <alignment vertical="center"/>
    </xf>
    <xf numFmtId="9" fontId="0" fillId="0" borderId="4" xfId="0" applyNumberFormat="1" applyBorder="1" applyAlignment="1">
      <alignment horizontal="center"/>
    </xf>
    <xf numFmtId="0" fontId="11" fillId="0" borderId="0" xfId="0" applyFont="1"/>
    <xf numFmtId="0" fontId="11" fillId="0" borderId="0" xfId="0" applyFont="1" applyAlignment="1">
      <alignment horizontal="left" vertical="center"/>
    </xf>
    <xf numFmtId="0" fontId="11" fillId="0" borderId="0" xfId="0" applyFont="1" applyAlignment="1">
      <alignment horizontal="left"/>
    </xf>
    <xf numFmtId="0" fontId="12" fillId="0" borderId="0" xfId="0" applyFont="1" applyAlignment="1">
      <alignment horizontal="center" vertical="center"/>
    </xf>
    <xf numFmtId="9" fontId="12" fillId="0" borderId="0" xfId="0" applyNumberFormat="1" applyFont="1" applyAlignment="1">
      <alignment horizontal="center" vertical="center"/>
    </xf>
    <xf numFmtId="9" fontId="11" fillId="0" borderId="0" xfId="0" applyNumberFormat="1" applyFont="1" applyAlignment="1">
      <alignment horizontal="center" vertical="center"/>
    </xf>
    <xf numFmtId="9" fontId="11" fillId="0" borderId="0" xfId="0" applyNumberFormat="1" applyFont="1" applyAlignment="1">
      <alignment horizontal="center"/>
    </xf>
    <xf numFmtId="0" fontId="12" fillId="2" borderId="5" xfId="0" applyFont="1" applyFill="1" applyBorder="1" applyAlignment="1">
      <alignment horizontal="center" vertical="center"/>
    </xf>
    <xf numFmtId="0" fontId="12" fillId="2" borderId="3" xfId="0" applyFont="1" applyFill="1" applyBorder="1" applyAlignment="1">
      <alignment horizontal="left" vertical="center"/>
    </xf>
    <xf numFmtId="0" fontId="12" fillId="2" borderId="44" xfId="0" applyFont="1" applyFill="1" applyBorder="1" applyAlignment="1">
      <alignment horizontal="center" vertical="center" wrapText="1"/>
    </xf>
    <xf numFmtId="0" fontId="12" fillId="2" borderId="3" xfId="0" applyFont="1" applyFill="1" applyBorder="1" applyAlignment="1">
      <alignment horizontal="center" vertical="center"/>
    </xf>
    <xf numFmtId="9" fontId="12" fillId="2" borderId="44" xfId="1" applyNumberFormat="1" applyFont="1" applyFill="1" applyBorder="1" applyAlignment="1">
      <alignment horizontal="center" vertical="center" wrapText="1"/>
    </xf>
    <xf numFmtId="9" fontId="12" fillId="2" borderId="3" xfId="0" applyNumberFormat="1" applyFont="1" applyFill="1" applyBorder="1" applyAlignment="1">
      <alignment horizontal="center" vertical="center" wrapText="1"/>
    </xf>
    <xf numFmtId="0" fontId="12" fillId="2" borderId="4" xfId="0" applyFont="1" applyFill="1" applyBorder="1" applyAlignment="1">
      <alignment horizontal="center" vertical="center"/>
    </xf>
    <xf numFmtId="9" fontId="12" fillId="2" borderId="5" xfId="0" applyNumberFormat="1" applyFont="1" applyFill="1" applyBorder="1" applyAlignment="1">
      <alignment horizontal="center" vertical="center" wrapText="1"/>
    </xf>
    <xf numFmtId="0" fontId="11" fillId="0" borderId="14" xfId="0" applyFont="1" applyBorder="1" applyAlignment="1">
      <alignment horizontal="left" vertical="center" wrapText="1"/>
    </xf>
    <xf numFmtId="0" fontId="13" fillId="3" borderId="23" xfId="3" applyFont="1" applyFill="1" applyBorder="1" applyAlignment="1">
      <alignment horizontal="left" vertical="center" wrapText="1"/>
    </xf>
    <xf numFmtId="0" fontId="13" fillId="3" borderId="21" xfId="3" applyFont="1" applyFill="1" applyBorder="1" applyAlignment="1">
      <alignment vertical="center" wrapText="1"/>
    </xf>
    <xf numFmtId="9" fontId="14" fillId="0" borderId="17" xfId="3" applyNumberFormat="1" applyFont="1" applyFill="1" applyBorder="1" applyAlignment="1">
      <alignment horizontal="center" vertical="center" wrapText="1"/>
    </xf>
    <xf numFmtId="9" fontId="11" fillId="0" borderId="14" xfId="0" applyNumberFormat="1" applyFont="1" applyBorder="1" applyAlignment="1">
      <alignment horizontal="center" vertical="center"/>
    </xf>
    <xf numFmtId="9" fontId="11" fillId="0" borderId="6" xfId="0" applyNumberFormat="1" applyFont="1" applyBorder="1" applyAlignment="1">
      <alignment horizontal="center" vertical="center"/>
    </xf>
    <xf numFmtId="0" fontId="11" fillId="3" borderId="20" xfId="2" applyFont="1" applyFill="1" applyBorder="1" applyAlignment="1">
      <alignment horizontal="left" vertical="center" wrapText="1"/>
    </xf>
    <xf numFmtId="0" fontId="13" fillId="3" borderId="1" xfId="3" applyFont="1" applyFill="1" applyBorder="1" applyAlignment="1">
      <alignment horizontal="left" vertical="center" wrapText="1"/>
    </xf>
    <xf numFmtId="9" fontId="14" fillId="0" borderId="18" xfId="3" applyNumberFormat="1" applyFont="1" applyFill="1" applyBorder="1" applyAlignment="1">
      <alignment horizontal="center" vertical="center" wrapText="1"/>
    </xf>
    <xf numFmtId="9" fontId="11" fillId="0" borderId="15" xfId="0" applyNumberFormat="1" applyFont="1" applyBorder="1" applyAlignment="1">
      <alignment horizontal="center" vertical="center"/>
    </xf>
    <xf numFmtId="9" fontId="11" fillId="0" borderId="1" xfId="0" applyNumberFormat="1" applyFont="1" applyBorder="1" applyAlignment="1">
      <alignment horizontal="center" vertical="center"/>
    </xf>
    <xf numFmtId="0" fontId="11" fillId="0" borderId="38" xfId="0" applyFont="1" applyBorder="1"/>
    <xf numFmtId="9" fontId="11" fillId="0" borderId="16" xfId="0" applyNumberFormat="1" applyFont="1" applyBorder="1" applyAlignment="1">
      <alignment horizontal="center" vertical="center"/>
    </xf>
    <xf numFmtId="9" fontId="11" fillId="0" borderId="12" xfId="0" applyNumberFormat="1" applyFont="1" applyBorder="1" applyAlignment="1">
      <alignment horizontal="center" vertical="center"/>
    </xf>
    <xf numFmtId="9" fontId="14" fillId="0" borderId="40" xfId="3" applyNumberFormat="1" applyFont="1" applyFill="1" applyBorder="1" applyAlignment="1">
      <alignment horizontal="center" vertical="center" wrapText="1"/>
    </xf>
    <xf numFmtId="9" fontId="12" fillId="0" borderId="40" xfId="0" applyNumberFormat="1" applyFont="1" applyBorder="1" applyAlignment="1">
      <alignment horizontal="center" vertical="center"/>
    </xf>
    <xf numFmtId="0" fontId="11" fillId="0" borderId="41" xfId="0" applyFont="1" applyFill="1" applyBorder="1" applyAlignment="1">
      <alignment horizontal="left" vertical="center" wrapText="1"/>
    </xf>
    <xf numFmtId="0" fontId="11" fillId="0" borderId="39" xfId="0" applyFont="1" applyFill="1" applyBorder="1" applyAlignment="1">
      <alignment horizontal="left" vertical="center" wrapText="1"/>
    </xf>
    <xf numFmtId="0" fontId="11" fillId="0" borderId="39" xfId="0" applyFont="1" applyBorder="1" applyAlignment="1">
      <alignment vertical="center" wrapText="1"/>
    </xf>
    <xf numFmtId="0" fontId="12" fillId="0" borderId="42" xfId="0" applyFont="1" applyBorder="1" applyAlignment="1">
      <alignment horizontal="center" vertical="center" wrapText="1"/>
    </xf>
    <xf numFmtId="9" fontId="12" fillId="0" borderId="19" xfId="0" applyNumberFormat="1" applyFont="1" applyBorder="1" applyAlignment="1">
      <alignment horizontal="center" vertical="center"/>
    </xf>
    <xf numFmtId="0" fontId="11" fillId="0" borderId="7" xfId="0" applyFont="1" applyBorder="1" applyAlignment="1">
      <alignment vertical="center" wrapText="1"/>
    </xf>
    <xf numFmtId="9" fontId="14" fillId="0" borderId="47" xfId="3" applyNumberFormat="1" applyFont="1" applyFill="1" applyBorder="1" applyAlignment="1">
      <alignment horizontal="center" vertical="center" wrapText="1"/>
    </xf>
    <xf numFmtId="0" fontId="11" fillId="0" borderId="46" xfId="0" applyFont="1" applyBorder="1" applyAlignment="1">
      <alignment vertical="center" wrapText="1"/>
    </xf>
    <xf numFmtId="9" fontId="11" fillId="0" borderId="45" xfId="0" applyNumberFormat="1" applyFont="1" applyBorder="1" applyAlignment="1">
      <alignment horizontal="center" vertical="center"/>
    </xf>
    <xf numFmtId="9" fontId="11" fillId="0" borderId="23" xfId="0" applyNumberFormat="1" applyFont="1" applyBorder="1" applyAlignment="1">
      <alignment horizontal="center" vertical="center"/>
    </xf>
    <xf numFmtId="0" fontId="11" fillId="0" borderId="15" xfId="0" applyFont="1" applyBorder="1" applyAlignment="1">
      <alignment horizontal="left" vertical="center" wrapText="1"/>
    </xf>
    <xf numFmtId="0" fontId="11" fillId="0" borderId="1" xfId="0" applyFont="1" applyBorder="1" applyAlignment="1">
      <alignment horizontal="left" vertical="center" wrapText="1"/>
    </xf>
    <xf numFmtId="0" fontId="11" fillId="0" borderId="9" xfId="0" applyFont="1" applyBorder="1" applyAlignment="1">
      <alignment vertical="center" wrapText="1"/>
    </xf>
    <xf numFmtId="0" fontId="14" fillId="0" borderId="38" xfId="3" applyFont="1" applyFill="1" applyBorder="1" applyAlignment="1">
      <alignment horizontal="center" vertical="center" wrapText="1"/>
    </xf>
    <xf numFmtId="0" fontId="12" fillId="0" borderId="59" xfId="0" applyFont="1" applyBorder="1" applyAlignment="1">
      <alignment horizontal="center" vertical="center" wrapText="1"/>
    </xf>
    <xf numFmtId="9" fontId="12" fillId="0" borderId="18" xfId="0" applyNumberFormat="1" applyFont="1" applyBorder="1" applyAlignment="1">
      <alignment horizontal="center" vertical="center"/>
    </xf>
    <xf numFmtId="0" fontId="11" fillId="0" borderId="13" xfId="0" applyFont="1" applyBorder="1" applyAlignment="1">
      <alignment vertical="center" wrapText="1"/>
    </xf>
    <xf numFmtId="0" fontId="11" fillId="0" borderId="9" xfId="0" applyFont="1" applyBorder="1" applyAlignment="1">
      <alignment horizontal="center" vertical="center" wrapText="1"/>
    </xf>
    <xf numFmtId="0" fontId="11" fillId="0" borderId="11" xfId="0" applyFont="1" applyBorder="1" applyAlignment="1">
      <alignment vertical="center" wrapText="1"/>
    </xf>
    <xf numFmtId="9" fontId="11" fillId="0" borderId="22" xfId="0" applyNumberFormat="1" applyFont="1" applyBorder="1" applyAlignment="1">
      <alignment horizontal="center" vertical="center"/>
    </xf>
    <xf numFmtId="9" fontId="11" fillId="0" borderId="10" xfId="0" applyNumberFormat="1" applyFont="1" applyBorder="1" applyAlignment="1">
      <alignment horizontal="center" vertical="center"/>
    </xf>
    <xf numFmtId="0" fontId="11" fillId="0" borderId="20" xfId="0" applyFont="1" applyBorder="1" applyAlignment="1">
      <alignment vertical="center" wrapText="1"/>
    </xf>
    <xf numFmtId="0" fontId="11" fillId="0" borderId="64" xfId="0" applyFont="1" applyFill="1" applyBorder="1" applyAlignment="1">
      <alignment horizontal="left" vertical="center" wrapText="1"/>
    </xf>
    <xf numFmtId="0" fontId="11" fillId="0" borderId="49" xfId="0" applyFont="1" applyBorder="1" applyAlignment="1">
      <alignment vertical="center" wrapText="1"/>
    </xf>
    <xf numFmtId="9" fontId="14" fillId="0" borderId="19" xfId="3" applyNumberFormat="1"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9" xfId="0" applyFont="1" applyBorder="1" applyAlignment="1">
      <alignment vertical="center"/>
    </xf>
    <xf numFmtId="0" fontId="12" fillId="0" borderId="18" xfId="0" applyFont="1" applyBorder="1" applyAlignment="1">
      <alignment horizontal="center" vertical="center" wrapText="1"/>
    </xf>
    <xf numFmtId="9" fontId="12" fillId="0" borderId="18" xfId="0" applyNumberFormat="1" applyFont="1" applyFill="1" applyBorder="1" applyAlignment="1">
      <alignment horizontal="center" vertical="center"/>
    </xf>
    <xf numFmtId="0" fontId="11" fillId="0" borderId="8" xfId="0" applyFont="1" applyBorder="1" applyAlignment="1">
      <alignment horizontal="left" vertical="center" wrapText="1"/>
    </xf>
    <xf numFmtId="0" fontId="11" fillId="0" borderId="13" xfId="0" applyFont="1" applyBorder="1" applyAlignment="1">
      <alignment vertical="center"/>
    </xf>
    <xf numFmtId="0" fontId="11" fillId="0" borderId="11" xfId="0" applyFont="1" applyBorder="1" applyAlignment="1">
      <alignment vertical="center"/>
    </xf>
    <xf numFmtId="0" fontId="12" fillId="2" borderId="2" xfId="0" applyFont="1" applyFill="1" applyBorder="1" applyAlignment="1">
      <alignment horizontal="center" vertical="center"/>
    </xf>
    <xf numFmtId="9" fontId="10" fillId="5" borderId="81" xfId="0" applyNumberFormat="1" applyFont="1" applyFill="1" applyBorder="1" applyAlignment="1">
      <alignment horizontal="center" vertical="center"/>
    </xf>
    <xf numFmtId="0" fontId="0" fillId="0" borderId="0" xfId="0" applyBorder="1" applyAlignment="1">
      <alignment horizontal="center"/>
    </xf>
    <xf numFmtId="0" fontId="0" fillId="0" borderId="0" xfId="0" applyNumberFormat="1" applyAlignment="1">
      <alignment horizontal="center" vertical="center"/>
    </xf>
    <xf numFmtId="10" fontId="17" fillId="3" borderId="76" xfId="0" applyNumberFormat="1" applyFont="1" applyFill="1" applyBorder="1" applyAlignment="1">
      <alignment horizontal="center" vertical="center"/>
    </xf>
    <xf numFmtId="10" fontId="17" fillId="3" borderId="76" xfId="1" applyNumberFormat="1" applyFont="1" applyFill="1" applyBorder="1" applyAlignment="1">
      <alignment horizontal="center" vertical="center"/>
    </xf>
    <xf numFmtId="10" fontId="17" fillId="3" borderId="86" xfId="1" applyNumberFormat="1" applyFont="1" applyFill="1" applyBorder="1" applyAlignment="1">
      <alignment horizontal="center" vertical="center"/>
    </xf>
    <xf numFmtId="0" fontId="0" fillId="0" borderId="0" xfId="0" applyAlignment="1"/>
    <xf numFmtId="0" fontId="7" fillId="0" borderId="0" xfId="0" applyFont="1" applyFill="1" applyBorder="1" applyAlignment="1">
      <alignment horizontal="center"/>
    </xf>
    <xf numFmtId="9" fontId="0" fillId="0" borderId="0" xfId="0" applyNumberFormat="1" applyFill="1" applyBorder="1" applyAlignment="1">
      <alignment vertical="center"/>
    </xf>
    <xf numFmtId="0" fontId="0" fillId="0" borderId="0" xfId="0" applyFill="1" applyBorder="1" applyAlignment="1"/>
    <xf numFmtId="0" fontId="0" fillId="0" borderId="0" xfId="0" applyFill="1" applyBorder="1"/>
    <xf numFmtId="10" fontId="17" fillId="3" borderId="90" xfId="0" applyNumberFormat="1" applyFont="1" applyFill="1" applyBorder="1" applyAlignment="1">
      <alignment horizontal="center" vertical="center"/>
    </xf>
    <xf numFmtId="9" fontId="10" fillId="5" borderId="96" xfId="0" applyNumberFormat="1" applyFont="1" applyFill="1" applyBorder="1" applyAlignment="1">
      <alignment horizontal="center" vertical="center"/>
    </xf>
    <xf numFmtId="10" fontId="2" fillId="0" borderId="95" xfId="0" applyNumberFormat="1" applyFont="1" applyBorder="1" applyAlignment="1">
      <alignment horizontal="center"/>
    </xf>
    <xf numFmtId="9" fontId="2" fillId="0" borderId="77" xfId="0" applyNumberFormat="1" applyFont="1" applyBorder="1" applyAlignment="1">
      <alignment horizontal="center"/>
    </xf>
    <xf numFmtId="9" fontId="10" fillId="5" borderId="100" xfId="0" applyNumberFormat="1" applyFont="1" applyFill="1" applyBorder="1" applyAlignment="1">
      <alignment horizontal="center" vertical="center"/>
    </xf>
    <xf numFmtId="10" fontId="17" fillId="3" borderId="101" xfId="0" applyNumberFormat="1" applyFont="1" applyFill="1" applyBorder="1" applyAlignment="1">
      <alignment horizontal="center" vertical="center"/>
    </xf>
    <xf numFmtId="10" fontId="17" fillId="3" borderId="102" xfId="1" applyNumberFormat="1" applyFont="1" applyFill="1" applyBorder="1" applyAlignment="1">
      <alignment horizontal="center" vertical="center"/>
    </xf>
    <xf numFmtId="10" fontId="17" fillId="3" borderId="103" xfId="1" applyNumberFormat="1" applyFont="1" applyFill="1" applyBorder="1" applyAlignment="1">
      <alignment horizontal="center" vertical="center"/>
    </xf>
    <xf numFmtId="10" fontId="2" fillId="0" borderId="100" xfId="0" applyNumberFormat="1" applyFont="1" applyBorder="1" applyAlignment="1">
      <alignment horizontal="center"/>
    </xf>
    <xf numFmtId="0" fontId="7" fillId="0" borderId="0" xfId="0" applyNumberFormat="1" applyFont="1" applyFill="1" applyBorder="1" applyAlignment="1">
      <alignment horizontal="center"/>
    </xf>
    <xf numFmtId="0" fontId="0" fillId="0" borderId="0" xfId="0" applyNumberFormat="1"/>
    <xf numFmtId="0" fontId="11" fillId="0" borderId="0" xfId="0" applyNumberFormat="1" applyFont="1"/>
    <xf numFmtId="0" fontId="12" fillId="2" borderId="4" xfId="0" applyNumberFormat="1" applyFont="1" applyFill="1" applyBorder="1" applyAlignment="1">
      <alignment horizontal="center" vertical="center"/>
    </xf>
    <xf numFmtId="0" fontId="11" fillId="0" borderId="63" xfId="0" applyFont="1" applyBorder="1" applyAlignment="1">
      <alignment horizontal="center" wrapText="1"/>
    </xf>
    <xf numFmtId="0" fontId="12" fillId="2" borderId="62" xfId="0" applyFont="1" applyFill="1" applyBorder="1" applyAlignment="1">
      <alignment horizontal="center" vertical="center" wrapText="1"/>
    </xf>
    <xf numFmtId="0" fontId="14" fillId="0" borderId="42" xfId="3" applyFont="1" applyFill="1" applyBorder="1" applyAlignment="1">
      <alignment horizontal="center" vertical="center" wrapText="1"/>
    </xf>
    <xf numFmtId="0" fontId="11" fillId="0" borderId="48" xfId="0" applyFont="1" applyBorder="1" applyAlignment="1">
      <alignment horizontal="left" vertical="center" wrapText="1"/>
    </xf>
    <xf numFmtId="0" fontId="11" fillId="0" borderId="42" xfId="0" applyFont="1" applyBorder="1" applyAlignment="1">
      <alignment horizontal="center"/>
    </xf>
    <xf numFmtId="0" fontId="11" fillId="0" borderId="38" xfId="0" applyFont="1" applyBorder="1" applyAlignment="1">
      <alignment horizontal="center" wrapText="1"/>
    </xf>
    <xf numFmtId="0" fontId="11" fillId="0" borderId="60" xfId="0" applyFont="1" applyBorder="1" applyAlignment="1">
      <alignment wrapText="1"/>
    </xf>
    <xf numFmtId="0" fontId="11" fillId="0" borderId="40" xfId="0" applyFont="1" applyBorder="1" applyAlignment="1">
      <alignment horizontal="center" wrapText="1"/>
    </xf>
    <xf numFmtId="0" fontId="11" fillId="0" borderId="40" xfId="0" applyFont="1" applyBorder="1" applyAlignment="1">
      <alignment wrapText="1"/>
    </xf>
    <xf numFmtId="0" fontId="11" fillId="0" borderId="42" xfId="0" applyFont="1" applyBorder="1" applyAlignment="1">
      <alignment wrapText="1"/>
    </xf>
    <xf numFmtId="0" fontId="11" fillId="0" borderId="47" xfId="0" applyFont="1" applyBorder="1" applyAlignment="1">
      <alignment wrapText="1"/>
    </xf>
    <xf numFmtId="0" fontId="11" fillId="0" borderId="40" xfId="0" applyFont="1" applyBorder="1" applyAlignment="1"/>
    <xf numFmtId="0" fontId="11" fillId="0" borderId="47" xfId="0" applyFont="1" applyBorder="1" applyAlignment="1"/>
    <xf numFmtId="0" fontId="11" fillId="0" borderId="59" xfId="0" applyFont="1" applyBorder="1" applyAlignment="1">
      <alignment wrapText="1"/>
    </xf>
    <xf numFmtId="0" fontId="11" fillId="0" borderId="12" xfId="0" applyFont="1" applyBorder="1" applyAlignment="1">
      <alignment vertical="center" wrapText="1"/>
    </xf>
    <xf numFmtId="0" fontId="11" fillId="0" borderId="53" xfId="0" applyFont="1" applyBorder="1" applyAlignment="1">
      <alignment vertical="center" wrapText="1"/>
    </xf>
    <xf numFmtId="0" fontId="11" fillId="0" borderId="23" xfId="0" applyFont="1" applyBorder="1" applyAlignment="1">
      <alignment vertical="center" wrapText="1"/>
    </xf>
    <xf numFmtId="0" fontId="14" fillId="0" borderId="60" xfId="3" applyFont="1" applyFill="1" applyBorder="1" applyAlignment="1">
      <alignment vertical="center" wrapText="1"/>
    </xf>
    <xf numFmtId="0" fontId="14" fillId="0" borderId="59" xfId="3" applyFont="1" applyFill="1" applyBorder="1" applyAlignment="1">
      <alignment vertical="center" wrapText="1"/>
    </xf>
    <xf numFmtId="0" fontId="11" fillId="0" borderId="15" xfId="0" applyFont="1" applyBorder="1" applyAlignment="1">
      <alignment vertical="center" wrapText="1"/>
    </xf>
    <xf numFmtId="0" fontId="11" fillId="0" borderId="1" xfId="0" applyFont="1" applyBorder="1" applyAlignment="1">
      <alignment vertical="center" wrapText="1"/>
    </xf>
    <xf numFmtId="0" fontId="11" fillId="0" borderId="56" xfId="0" applyFont="1" applyBorder="1" applyAlignment="1">
      <alignment vertical="center" wrapText="1"/>
    </xf>
    <xf numFmtId="0" fontId="11" fillId="0" borderId="52" xfId="0" applyFont="1" applyBorder="1" applyAlignment="1">
      <alignment vertical="center" wrapText="1"/>
    </xf>
    <xf numFmtId="0" fontId="11" fillId="0" borderId="45" xfId="0" applyFont="1" applyBorder="1" applyAlignment="1">
      <alignment vertical="center" wrapText="1"/>
    </xf>
    <xf numFmtId="0" fontId="11" fillId="0" borderId="57" xfId="0" applyFont="1" applyBorder="1" applyAlignment="1">
      <alignment vertical="center" wrapText="1"/>
    </xf>
    <xf numFmtId="0" fontId="14" fillId="0" borderId="3" xfId="3" applyFont="1" applyFill="1" applyBorder="1" applyAlignment="1">
      <alignment vertical="center" wrapText="1"/>
    </xf>
    <xf numFmtId="0" fontId="14" fillId="0" borderId="42" xfId="3" applyFont="1" applyFill="1" applyBorder="1" applyAlignment="1">
      <alignment vertical="center" wrapText="1"/>
    </xf>
    <xf numFmtId="0" fontId="14" fillId="0" borderId="43" xfId="3" applyFont="1" applyFill="1" applyBorder="1" applyAlignment="1">
      <alignment vertical="center" wrapText="1"/>
    </xf>
    <xf numFmtId="0" fontId="14" fillId="0" borderId="62" xfId="3" applyFont="1" applyFill="1" applyBorder="1" applyAlignment="1">
      <alignment vertical="center" wrapText="1"/>
    </xf>
    <xf numFmtId="0" fontId="14" fillId="0" borderId="55" xfId="3" applyFont="1" applyFill="1" applyBorder="1" applyAlignment="1">
      <alignment vertical="center" wrapText="1"/>
    </xf>
    <xf numFmtId="0" fontId="11" fillId="0" borderId="16" xfId="0" applyFont="1" applyBorder="1" applyAlignment="1">
      <alignment vertical="center" wrapText="1"/>
    </xf>
    <xf numFmtId="0" fontId="11" fillId="0" borderId="54" xfId="0" applyFont="1" applyBorder="1" applyAlignment="1">
      <alignment vertical="center" wrapText="1"/>
    </xf>
    <xf numFmtId="0" fontId="12" fillId="0" borderId="3" xfId="0" applyFont="1" applyBorder="1" applyAlignment="1">
      <alignment vertical="center" wrapText="1"/>
    </xf>
    <xf numFmtId="9" fontId="12" fillId="0" borderId="40" xfId="0" applyNumberFormat="1" applyFont="1" applyBorder="1" applyAlignment="1">
      <alignment horizontal="center" vertical="center" wrapText="1"/>
    </xf>
    <xf numFmtId="9" fontId="11" fillId="0" borderId="54" xfId="0" applyNumberFormat="1" applyFont="1" applyBorder="1" applyAlignment="1">
      <alignment horizontal="center" vertical="center" wrapText="1"/>
    </xf>
    <xf numFmtId="14" fontId="11" fillId="0" borderId="57" xfId="0" applyNumberFormat="1" applyFont="1" applyBorder="1" applyAlignment="1">
      <alignment vertical="center" wrapText="1"/>
    </xf>
    <xf numFmtId="9" fontId="11" fillId="0" borderId="53" xfId="0" applyNumberFormat="1" applyFont="1" applyBorder="1" applyAlignment="1">
      <alignment horizontal="center" vertical="center" wrapText="1"/>
    </xf>
    <xf numFmtId="14" fontId="11" fillId="0" borderId="104" xfId="0" applyNumberFormat="1" applyFont="1" applyBorder="1" applyAlignment="1">
      <alignment vertical="center" wrapText="1"/>
    </xf>
    <xf numFmtId="9" fontId="11" fillId="0" borderId="3" xfId="0" applyNumberFormat="1" applyFont="1" applyBorder="1" applyAlignment="1">
      <alignment vertical="center" wrapText="1"/>
    </xf>
    <xf numFmtId="0" fontId="0" fillId="0" borderId="0" xfId="0" applyAlignment="1">
      <alignment wrapText="1"/>
    </xf>
    <xf numFmtId="0" fontId="12" fillId="0" borderId="42" xfId="0" applyFont="1" applyBorder="1" applyAlignment="1">
      <alignment vertical="center" wrapText="1"/>
    </xf>
    <xf numFmtId="9" fontId="11" fillId="0" borderId="8" xfId="0" applyNumberFormat="1" applyFont="1" applyBorder="1" applyAlignment="1">
      <alignment horizontal="center" vertical="center" wrapText="1"/>
    </xf>
    <xf numFmtId="0" fontId="11" fillId="0" borderId="53" xfId="0" applyNumberFormat="1" applyFont="1" applyBorder="1" applyAlignment="1">
      <alignment vertical="center" wrapText="1"/>
    </xf>
    <xf numFmtId="9" fontId="11" fillId="0" borderId="1" xfId="0" applyNumberFormat="1" applyFont="1" applyBorder="1" applyAlignment="1">
      <alignment horizontal="center" vertical="center" wrapText="1"/>
    </xf>
    <xf numFmtId="0" fontId="11" fillId="0" borderId="105" xfId="0" applyFont="1" applyBorder="1" applyAlignment="1">
      <alignment vertical="center" wrapText="1"/>
    </xf>
    <xf numFmtId="9" fontId="11" fillId="0" borderId="42" xfId="0" applyNumberFormat="1" applyFont="1" applyBorder="1" applyAlignment="1">
      <alignment vertical="center" wrapText="1"/>
    </xf>
    <xf numFmtId="9" fontId="11" fillId="0" borderId="45" xfId="0" applyNumberFormat="1" applyFont="1" applyBorder="1" applyAlignment="1">
      <alignment horizontal="center" vertical="center" wrapText="1"/>
    </xf>
    <xf numFmtId="9" fontId="11" fillId="0" borderId="23" xfId="0" applyNumberFormat="1" applyFont="1" applyBorder="1" applyAlignment="1">
      <alignment horizontal="center" vertical="center" wrapText="1"/>
    </xf>
    <xf numFmtId="0" fontId="11" fillId="0" borderId="55" xfId="0" applyFont="1" applyBorder="1" applyAlignment="1">
      <alignment wrapText="1"/>
    </xf>
    <xf numFmtId="9" fontId="11" fillId="0" borderId="15" xfId="0" applyNumberFormat="1" applyFont="1" applyBorder="1" applyAlignment="1">
      <alignment horizontal="center" vertical="center" wrapText="1"/>
    </xf>
    <xf numFmtId="0" fontId="12" fillId="0" borderId="43" xfId="0" applyFont="1" applyBorder="1" applyAlignment="1">
      <alignment vertical="center" wrapText="1"/>
    </xf>
    <xf numFmtId="9" fontId="11" fillId="0" borderId="16" xfId="0" applyNumberFormat="1" applyFont="1" applyBorder="1" applyAlignment="1">
      <alignment horizontal="center" vertical="center" wrapText="1"/>
    </xf>
    <xf numFmtId="0" fontId="11" fillId="0" borderId="48" xfId="0" applyNumberFormat="1" applyFont="1" applyBorder="1" applyAlignment="1">
      <alignment vertical="center" wrapText="1"/>
    </xf>
    <xf numFmtId="9" fontId="11" fillId="0" borderId="12" xfId="0" applyNumberFormat="1" applyFont="1" applyBorder="1" applyAlignment="1">
      <alignment horizontal="center" vertical="center" wrapText="1"/>
    </xf>
    <xf numFmtId="0" fontId="11" fillId="0" borderId="48" xfId="0" applyFont="1" applyBorder="1" applyAlignment="1">
      <alignment vertical="center" wrapText="1"/>
    </xf>
    <xf numFmtId="0" fontId="11" fillId="0" borderId="106" xfId="0" applyFont="1" applyBorder="1" applyAlignment="1">
      <alignment vertical="center" wrapText="1"/>
    </xf>
    <xf numFmtId="9" fontId="11" fillId="0" borderId="43" xfId="0" applyNumberFormat="1" applyFont="1" applyBorder="1" applyAlignment="1">
      <alignment vertical="center" wrapText="1"/>
    </xf>
    <xf numFmtId="0" fontId="11" fillId="0" borderId="59" xfId="0" applyFont="1" applyBorder="1" applyAlignment="1">
      <alignment horizontal="center" wrapText="1"/>
    </xf>
    <xf numFmtId="0" fontId="11" fillId="0" borderId="42" xfId="0" applyFont="1" applyBorder="1" applyAlignmen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wrapText="1"/>
    </xf>
    <xf numFmtId="0" fontId="11" fillId="0" borderId="60" xfId="0" applyFont="1" applyBorder="1" applyAlignment="1">
      <alignment horizontal="center" wrapText="1"/>
    </xf>
    <xf numFmtId="0" fontId="19" fillId="0" borderId="0" xfId="0" applyFont="1" applyAlignment="1">
      <alignment horizontal="left" vertical="top" wrapText="1"/>
    </xf>
    <xf numFmtId="0" fontId="19" fillId="0" borderId="0" xfId="0" applyFont="1" applyAlignment="1">
      <alignment horizontal="left" vertical="top"/>
    </xf>
    <xf numFmtId="0" fontId="15" fillId="2" borderId="73" xfId="0" applyFont="1" applyFill="1" applyBorder="1" applyAlignment="1">
      <alignment horizontal="center" wrapText="1"/>
    </xf>
    <xf numFmtId="0" fontId="15" fillId="2" borderId="74" xfId="0" applyFont="1" applyFill="1" applyBorder="1" applyAlignment="1">
      <alignment horizontal="center"/>
    </xf>
    <xf numFmtId="0" fontId="15" fillId="2" borderId="75" xfId="0" applyFont="1" applyFill="1"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11" fillId="0" borderId="40" xfId="0" applyFont="1" applyBorder="1" applyAlignment="1">
      <alignment horizontal="center" wrapText="1"/>
    </xf>
    <xf numFmtId="0" fontId="11" fillId="0" borderId="42" xfId="0" applyFont="1" applyBorder="1" applyAlignment="1">
      <alignment horizontal="center" wrapText="1"/>
    </xf>
    <xf numFmtId="0" fontId="11" fillId="0" borderId="47" xfId="0" applyFont="1" applyBorder="1" applyAlignment="1">
      <alignment horizontal="center" wrapText="1"/>
    </xf>
    <xf numFmtId="0" fontId="11" fillId="0" borderId="43" xfId="0" applyFont="1" applyBorder="1" applyAlignment="1">
      <alignment horizontal="center" wrapText="1"/>
    </xf>
    <xf numFmtId="0" fontId="11" fillId="0" borderId="3" xfId="0" applyFont="1" applyBorder="1" applyAlignment="1">
      <alignment horizontal="center" wrapText="1"/>
    </xf>
    <xf numFmtId="0" fontId="11" fillId="0" borderId="40" xfId="0" applyFont="1" applyBorder="1" applyAlignment="1">
      <alignment horizontal="center"/>
    </xf>
    <xf numFmtId="0" fontId="11" fillId="0" borderId="43" xfId="0" applyFont="1" applyBorder="1" applyAlignment="1">
      <alignment horizontal="center"/>
    </xf>
    <xf numFmtId="0" fontId="11" fillId="0" borderId="50" xfId="0" applyFont="1" applyBorder="1" applyAlignment="1">
      <alignment horizontal="left" vertical="center" wrapText="1"/>
    </xf>
    <xf numFmtId="0" fontId="11" fillId="0" borderId="52" xfId="0" applyFont="1" applyBorder="1" applyAlignment="1">
      <alignment horizontal="left" vertical="center" wrapText="1"/>
    </xf>
    <xf numFmtId="0" fontId="11" fillId="0" borderId="51" xfId="0" applyFont="1" applyBorder="1" applyAlignment="1">
      <alignment horizontal="left" vertical="center" wrapText="1"/>
    </xf>
    <xf numFmtId="0" fontId="11" fillId="0" borderId="12" xfId="0" applyFont="1" applyBorder="1" applyAlignment="1">
      <alignment horizontal="left" vertical="center" wrapText="1"/>
    </xf>
    <xf numFmtId="0" fontId="11" fillId="0" borderId="53" xfId="0" applyFont="1" applyBorder="1" applyAlignment="1">
      <alignment horizontal="left" vertical="center" wrapText="1"/>
    </xf>
    <xf numFmtId="0" fontId="11" fillId="0" borderId="23" xfId="0" applyFont="1" applyBorder="1" applyAlignment="1">
      <alignment horizontal="left" vertical="center" wrapText="1"/>
    </xf>
    <xf numFmtId="0" fontId="11" fillId="0" borderId="56" xfId="0" applyFont="1" applyBorder="1" applyAlignment="1">
      <alignment horizontal="left" vertical="center" wrapText="1"/>
    </xf>
    <xf numFmtId="0" fontId="11" fillId="0" borderId="57" xfId="0" applyFont="1" applyBorder="1" applyAlignment="1">
      <alignment horizontal="left" vertical="center" wrapText="1"/>
    </xf>
    <xf numFmtId="0" fontId="14" fillId="0" borderId="3" xfId="3" applyFont="1" applyFill="1" applyBorder="1" applyAlignment="1">
      <alignment horizontal="center" vertical="center" wrapText="1"/>
    </xf>
    <xf numFmtId="0" fontId="14" fillId="0" borderId="42" xfId="3" applyFont="1" applyFill="1" applyBorder="1" applyAlignment="1">
      <alignment horizontal="center" vertical="center" wrapText="1"/>
    </xf>
    <xf numFmtId="0" fontId="14" fillId="0" borderId="47" xfId="3" applyFont="1" applyFill="1" applyBorder="1" applyAlignment="1">
      <alignment horizontal="center" vertical="center" wrapText="1"/>
    </xf>
    <xf numFmtId="9" fontId="11" fillId="0" borderId="3" xfId="0" applyNumberFormat="1" applyFont="1" applyBorder="1" applyAlignment="1">
      <alignment horizontal="center" vertical="center"/>
    </xf>
    <xf numFmtId="9" fontId="11" fillId="0" borderId="42" xfId="0" applyNumberFormat="1" applyFont="1" applyBorder="1" applyAlignment="1">
      <alignment horizontal="center" vertical="center"/>
    </xf>
    <xf numFmtId="9" fontId="11" fillId="0" borderId="43" xfId="0" applyNumberFormat="1" applyFont="1" applyBorder="1" applyAlignment="1">
      <alignment horizontal="center" vertical="center"/>
    </xf>
    <xf numFmtId="0" fontId="14" fillId="0" borderId="60" xfId="3" applyFont="1" applyFill="1" applyBorder="1" applyAlignment="1">
      <alignment horizontal="center" vertical="center" wrapText="1"/>
    </xf>
    <xf numFmtId="0" fontId="14" fillId="0" borderId="59" xfId="3" applyFont="1" applyFill="1" applyBorder="1" applyAlignment="1">
      <alignment horizontal="center" vertical="center" wrapText="1"/>
    </xf>
    <xf numFmtId="0" fontId="14" fillId="0" borderId="55" xfId="3" applyFont="1" applyFill="1" applyBorder="1" applyAlignment="1">
      <alignment horizontal="center" vertical="center" wrapText="1"/>
    </xf>
    <xf numFmtId="0" fontId="12" fillId="0" borderId="60" xfId="0" applyFont="1" applyBorder="1" applyAlignment="1">
      <alignment horizontal="center" vertical="center" wrapText="1"/>
    </xf>
    <xf numFmtId="0" fontId="12" fillId="0" borderId="55" xfId="0" applyFont="1" applyBorder="1" applyAlignment="1">
      <alignment horizontal="center" vertical="center" wrapText="1"/>
    </xf>
    <xf numFmtId="0" fontId="14" fillId="0" borderId="40" xfId="3" applyFont="1" applyFill="1" applyBorder="1" applyAlignment="1">
      <alignment horizontal="center" vertical="center" wrapText="1"/>
    </xf>
    <xf numFmtId="0" fontId="11" fillId="0" borderId="58" xfId="0" applyFont="1" applyBorder="1" applyAlignment="1">
      <alignment horizontal="left" vertical="center" wrapText="1"/>
    </xf>
    <xf numFmtId="0" fontId="11" fillId="0" borderId="48" xfId="0" applyFont="1" applyBorder="1" applyAlignment="1">
      <alignment horizontal="left" vertical="center" wrapText="1"/>
    </xf>
    <xf numFmtId="0" fontId="12" fillId="0" borderId="42"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3" xfId="0" applyFont="1" applyBorder="1" applyAlignment="1">
      <alignment horizontal="center" vertical="center" wrapText="1"/>
    </xf>
    <xf numFmtId="0" fontId="11" fillId="0" borderId="12" xfId="0" applyFont="1" applyBorder="1" applyAlignment="1">
      <alignment horizontal="left" vertical="center"/>
    </xf>
    <xf numFmtId="0" fontId="11" fillId="0" borderId="53" xfId="0" applyFont="1" applyBorder="1" applyAlignment="1">
      <alignment horizontal="left" vertical="center"/>
    </xf>
    <xf numFmtId="0" fontId="11" fillId="0" borderId="23" xfId="0" applyFont="1" applyBorder="1" applyAlignment="1">
      <alignment horizontal="left" vertical="center"/>
    </xf>
    <xf numFmtId="9" fontId="0" fillId="2" borderId="12" xfId="0" applyNumberFormat="1" applyFill="1" applyBorder="1" applyAlignment="1">
      <alignment horizontal="center" vertical="center"/>
    </xf>
    <xf numFmtId="9" fontId="0" fillId="2" borderId="23" xfId="0" applyNumberFormat="1" applyFill="1" applyBorder="1" applyAlignment="1">
      <alignment horizontal="center" vertic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26"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7" fillId="0" borderId="35"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0" fillId="2" borderId="12" xfId="0" applyFill="1" applyBorder="1" applyAlignment="1">
      <alignment horizontal="center" vertical="center"/>
    </xf>
    <xf numFmtId="0" fontId="0" fillId="2" borderId="23" xfId="0" applyFill="1" applyBorder="1" applyAlignment="1">
      <alignment horizontal="center" vertical="center"/>
    </xf>
    <xf numFmtId="0" fontId="7" fillId="0" borderId="24" xfId="0" applyFont="1" applyFill="1" applyBorder="1" applyAlignment="1">
      <alignment horizontal="center"/>
    </xf>
    <xf numFmtId="0" fontId="7" fillId="0" borderId="25" xfId="0" applyFont="1" applyFill="1" applyBorder="1" applyAlignment="1">
      <alignment horizontal="center"/>
    </xf>
    <xf numFmtId="0" fontId="13" fillId="3" borderId="12" xfId="3" applyFont="1" applyFill="1" applyBorder="1" applyAlignment="1">
      <alignment horizontal="left" vertical="center" wrapText="1"/>
    </xf>
    <xf numFmtId="0" fontId="13" fillId="3" borderId="23" xfId="3" applyFont="1" applyFill="1" applyBorder="1" applyAlignment="1">
      <alignment horizontal="left" vertical="center" wrapText="1"/>
    </xf>
    <xf numFmtId="14" fontId="11" fillId="0" borderId="57" xfId="0" applyNumberFormat="1" applyFont="1" applyBorder="1" applyAlignment="1">
      <alignment horizontal="center" vertical="center"/>
    </xf>
    <xf numFmtId="14" fontId="11" fillId="0" borderId="53" xfId="0" applyNumberFormat="1" applyFont="1" applyBorder="1" applyAlignment="1">
      <alignment horizontal="center" vertical="center"/>
    </xf>
    <xf numFmtId="14" fontId="11" fillId="0" borderId="48" xfId="0" applyNumberFormat="1" applyFont="1" applyBorder="1" applyAlignment="1">
      <alignment horizontal="center" vertical="center"/>
    </xf>
    <xf numFmtId="14" fontId="11" fillId="0" borderId="104" xfId="0" applyNumberFormat="1" applyFont="1" applyBorder="1" applyAlignment="1">
      <alignment horizontal="center" vertical="center"/>
    </xf>
    <xf numFmtId="14" fontId="11" fillId="0" borderId="105" xfId="0" applyNumberFormat="1" applyFont="1" applyBorder="1" applyAlignment="1">
      <alignment horizontal="center" vertical="center"/>
    </xf>
    <xf numFmtId="14" fontId="11" fillId="0" borderId="106" xfId="0" applyNumberFormat="1" applyFont="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1" fillId="3" borderId="12" xfId="2" applyFont="1" applyFill="1" applyBorder="1" applyAlignment="1">
      <alignment horizontal="left" vertical="center" wrapText="1"/>
    </xf>
    <xf numFmtId="0" fontId="11" fillId="3" borderId="53" xfId="2" applyFont="1" applyFill="1" applyBorder="1" applyAlignment="1">
      <alignment horizontal="left" vertical="center" wrapText="1"/>
    </xf>
    <xf numFmtId="0" fontId="11" fillId="3" borderId="23" xfId="2" applyFont="1" applyFill="1" applyBorder="1" applyAlignment="1">
      <alignment horizontal="left" vertical="center" wrapText="1"/>
    </xf>
    <xf numFmtId="0" fontId="12" fillId="0" borderId="61" xfId="0" applyFont="1" applyBorder="1" applyAlignment="1">
      <alignment horizontal="center" vertical="center" wrapText="1"/>
    </xf>
    <xf numFmtId="0" fontId="11" fillId="0" borderId="53" xfId="0" applyNumberFormat="1" applyFont="1" applyBorder="1" applyAlignment="1">
      <alignment horizontal="center" vertical="center"/>
    </xf>
    <xf numFmtId="0" fontId="11" fillId="0" borderId="48" xfId="0" applyNumberFormat="1" applyFont="1" applyBorder="1" applyAlignment="1">
      <alignment horizontal="center" vertical="center"/>
    </xf>
    <xf numFmtId="0" fontId="11" fillId="0" borderId="53" xfId="0" applyFont="1" applyBorder="1" applyAlignment="1">
      <alignment horizontal="center" vertical="center"/>
    </xf>
    <xf numFmtId="0" fontId="11" fillId="0" borderId="48" xfId="0" applyFont="1" applyBorder="1" applyAlignment="1">
      <alignment horizontal="center" vertical="center"/>
    </xf>
    <xf numFmtId="0" fontId="11" fillId="0" borderId="105" xfId="0" applyFont="1" applyBorder="1" applyAlignment="1">
      <alignment horizontal="center" vertical="center"/>
    </xf>
    <xf numFmtId="0" fontId="11" fillId="0" borderId="106" xfId="0" applyFont="1" applyBorder="1" applyAlignment="1">
      <alignment horizontal="center" vertical="center"/>
    </xf>
    <xf numFmtId="9" fontId="2" fillId="0" borderId="77" xfId="0" applyNumberFormat="1" applyFont="1" applyBorder="1" applyAlignment="1">
      <alignment horizontal="center"/>
    </xf>
    <xf numFmtId="0" fontId="2" fillId="0" borderId="79" xfId="0" applyFont="1" applyBorder="1" applyAlignment="1">
      <alignment horizontal="center"/>
    </xf>
    <xf numFmtId="0" fontId="2" fillId="0" borderId="73" xfId="0" applyFont="1" applyBorder="1" applyAlignment="1">
      <alignment horizontal="right"/>
    </xf>
    <xf numFmtId="0" fontId="2" fillId="0" borderId="74" xfId="0" applyFont="1" applyBorder="1" applyAlignment="1">
      <alignment horizontal="right"/>
    </xf>
    <xf numFmtId="0" fontId="2" fillId="0" borderId="75" xfId="0" applyFont="1" applyBorder="1" applyAlignment="1">
      <alignment horizontal="right"/>
    </xf>
    <xf numFmtId="0" fontId="0" fillId="0" borderId="65" xfId="0" applyBorder="1" applyAlignment="1">
      <alignment horizontal="center"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68" xfId="0" applyBorder="1" applyAlignment="1">
      <alignment horizontal="center" vertical="top" wrapText="1"/>
    </xf>
    <xf numFmtId="0" fontId="0" fillId="0" borderId="0" xfId="0" applyBorder="1" applyAlignment="1">
      <alignment horizontal="center" vertical="top" wrapText="1"/>
    </xf>
    <xf numFmtId="0" fontId="0" fillId="0" borderId="69" xfId="0" applyBorder="1" applyAlignment="1">
      <alignment horizontal="center" vertical="top" wrapText="1"/>
    </xf>
    <xf numFmtId="0" fontId="0" fillId="0" borderId="70" xfId="0" applyBorder="1" applyAlignment="1">
      <alignment horizontal="center" vertical="top" wrapText="1"/>
    </xf>
    <xf numFmtId="0" fontId="0" fillId="0" borderId="71" xfId="0" applyBorder="1" applyAlignment="1">
      <alignment horizontal="center" vertical="top" wrapText="1"/>
    </xf>
    <xf numFmtId="0" fontId="0" fillId="0" borderId="72" xfId="0" applyBorder="1" applyAlignment="1">
      <alignment horizontal="center" vertical="top" wrapText="1"/>
    </xf>
    <xf numFmtId="0" fontId="0" fillId="0" borderId="68" xfId="0" applyBorder="1" applyAlignment="1">
      <alignment horizontal="center"/>
    </xf>
    <xf numFmtId="0" fontId="0" fillId="0" borderId="0" xfId="0" applyAlignment="1">
      <alignment horizontal="center"/>
    </xf>
    <xf numFmtId="0" fontId="18" fillId="2" borderId="73" xfId="0" applyFont="1" applyFill="1" applyBorder="1" applyAlignment="1">
      <alignment horizontal="center" vertical="center"/>
    </xf>
    <xf numFmtId="0" fontId="18" fillId="2" borderId="74" xfId="0" applyFont="1" applyFill="1" applyBorder="1" applyAlignment="1">
      <alignment horizontal="center" vertical="center"/>
    </xf>
    <xf numFmtId="0" fontId="18" fillId="2" borderId="75" xfId="0" applyFont="1" applyFill="1" applyBorder="1" applyAlignment="1">
      <alignment horizontal="center" vertical="center"/>
    </xf>
    <xf numFmtId="0" fontId="16" fillId="3" borderId="89" xfId="0" applyFont="1" applyFill="1" applyBorder="1" applyAlignment="1">
      <alignment horizontal="justify" vertical="center" wrapText="1"/>
    </xf>
    <xf numFmtId="0" fontId="16" fillId="3" borderId="90" xfId="0" applyFont="1" applyFill="1" applyBorder="1" applyAlignment="1">
      <alignment horizontal="justify" vertical="center" wrapText="1"/>
    </xf>
    <xf numFmtId="9" fontId="17" fillId="3" borderId="90" xfId="1" applyFont="1" applyFill="1" applyBorder="1" applyAlignment="1">
      <alignment horizontal="center" vertical="center"/>
    </xf>
    <xf numFmtId="9" fontId="17" fillId="3" borderId="91" xfId="1" applyFont="1" applyFill="1" applyBorder="1" applyAlignment="1">
      <alignment horizontal="center" vertical="center"/>
    </xf>
    <xf numFmtId="0" fontId="16" fillId="3" borderId="83" xfId="0" applyFont="1" applyFill="1" applyBorder="1" applyAlignment="1">
      <alignment horizontal="justify" vertical="center" wrapText="1"/>
    </xf>
    <xf numFmtId="0" fontId="16" fillId="3" borderId="76" xfId="0" applyFont="1" applyFill="1" applyBorder="1" applyAlignment="1">
      <alignment horizontal="justify" vertical="center" wrapText="1"/>
    </xf>
    <xf numFmtId="9" fontId="17" fillId="3" borderId="76" xfId="1" applyFont="1" applyFill="1" applyBorder="1" applyAlignment="1">
      <alignment horizontal="center" vertical="center"/>
    </xf>
    <xf numFmtId="9" fontId="17" fillId="3" borderId="84" xfId="1" applyFont="1" applyFill="1" applyBorder="1" applyAlignment="1">
      <alignment horizontal="center" vertical="center"/>
    </xf>
    <xf numFmtId="0" fontId="16" fillId="3" borderId="85" xfId="0" applyFont="1" applyFill="1" applyBorder="1" applyAlignment="1">
      <alignment horizontal="justify" vertical="center"/>
    </xf>
    <xf numFmtId="0" fontId="16" fillId="3" borderId="86" xfId="0" applyFont="1" applyFill="1" applyBorder="1" applyAlignment="1">
      <alignment horizontal="justify" vertical="center"/>
    </xf>
    <xf numFmtId="9" fontId="17" fillId="3" borderId="86" xfId="1" applyFont="1" applyFill="1" applyBorder="1" applyAlignment="1">
      <alignment horizontal="center" vertical="center"/>
    </xf>
    <xf numFmtId="9" fontId="17" fillId="3" borderId="87" xfId="1" applyFont="1" applyFill="1" applyBorder="1" applyAlignment="1">
      <alignment horizontal="center" vertical="center"/>
    </xf>
    <xf numFmtId="0" fontId="15" fillId="2" borderId="73" xfId="0" applyFont="1" applyFill="1" applyBorder="1" applyAlignment="1">
      <alignment horizontal="center" vertical="center"/>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10" fillId="2" borderId="73" xfId="0" applyFont="1" applyFill="1" applyBorder="1" applyAlignment="1">
      <alignment horizontal="center" vertical="center" wrapText="1"/>
    </xf>
    <xf numFmtId="0" fontId="10" fillId="2" borderId="74" xfId="0" applyFont="1" applyFill="1" applyBorder="1" applyAlignment="1">
      <alignment horizontal="center" vertical="center"/>
    </xf>
    <xf numFmtId="0" fontId="10" fillId="2" borderId="75" xfId="0" applyFont="1" applyFill="1" applyBorder="1" applyAlignment="1">
      <alignment horizontal="center" vertical="center"/>
    </xf>
    <xf numFmtId="0" fontId="16" fillId="4" borderId="80"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0" fillId="5" borderId="81" xfId="0" applyFont="1" applyFill="1" applyBorder="1" applyAlignment="1">
      <alignment horizontal="center" vertical="center" wrapText="1"/>
    </xf>
    <xf numFmtId="0" fontId="10" fillId="5" borderId="82" xfId="0" applyFont="1" applyFill="1" applyBorder="1" applyAlignment="1">
      <alignment horizontal="center" vertical="center" wrapText="1"/>
    </xf>
    <xf numFmtId="9" fontId="2" fillId="0" borderId="78" xfId="0" applyNumberFormat="1" applyFont="1" applyBorder="1" applyAlignment="1">
      <alignment horizontal="center"/>
    </xf>
    <xf numFmtId="0" fontId="16" fillId="4" borderId="92" xfId="0" applyFont="1" applyFill="1" applyBorder="1" applyAlignment="1">
      <alignment horizontal="center" vertical="center" wrapText="1"/>
    </xf>
    <xf numFmtId="0" fontId="16" fillId="4" borderId="93" xfId="0" applyFont="1" applyFill="1" applyBorder="1" applyAlignment="1">
      <alignment horizontal="center" vertical="center" wrapText="1"/>
    </xf>
    <xf numFmtId="0" fontId="16" fillId="4" borderId="96" xfId="0"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16" fillId="3" borderId="98" xfId="0" applyFont="1" applyFill="1" applyBorder="1" applyAlignment="1">
      <alignment horizontal="justify" vertical="center" wrapText="1"/>
    </xf>
    <xf numFmtId="9" fontId="17" fillId="0" borderId="83" xfId="1" applyFont="1" applyFill="1" applyBorder="1" applyAlignment="1">
      <alignment horizontal="center" vertical="center"/>
    </xf>
    <xf numFmtId="9" fontId="17" fillId="0" borderId="84" xfId="1" applyFont="1" applyFill="1" applyBorder="1" applyAlignment="1">
      <alignment horizontal="center" vertical="center"/>
    </xf>
    <xf numFmtId="0" fontId="0" fillId="0" borderId="68" xfId="0" applyBorder="1" applyAlignment="1">
      <alignment horizontal="center" wrapText="1"/>
    </xf>
    <xf numFmtId="0" fontId="0" fillId="0" borderId="0" xfId="0" applyAlignment="1">
      <alignment horizontal="center" wrapText="1"/>
    </xf>
    <xf numFmtId="0" fontId="16" fillId="3" borderId="99" xfId="0" applyFont="1" applyFill="1" applyBorder="1" applyAlignment="1">
      <alignment horizontal="justify" vertical="center"/>
    </xf>
    <xf numFmtId="0" fontId="16" fillId="3" borderId="88" xfId="0" applyFont="1" applyFill="1" applyBorder="1" applyAlignment="1">
      <alignment horizontal="justify" vertical="center" wrapText="1"/>
    </xf>
    <xf numFmtId="9" fontId="2" fillId="0" borderId="92" xfId="0" applyNumberFormat="1" applyFont="1" applyFill="1" applyBorder="1" applyAlignment="1">
      <alignment horizontal="center"/>
    </xf>
    <xf numFmtId="0" fontId="2" fillId="0" borderId="94" xfId="0" applyFont="1" applyFill="1" applyBorder="1" applyAlignment="1">
      <alignment horizontal="center"/>
    </xf>
    <xf numFmtId="0" fontId="0" fillId="0" borderId="65" xfId="0" applyBorder="1" applyAlignment="1">
      <alignment horizontal="center" wrapText="1"/>
    </xf>
    <xf numFmtId="0" fontId="0" fillId="0" borderId="66" xfId="0" applyBorder="1" applyAlignment="1">
      <alignment horizontal="center" wrapText="1"/>
    </xf>
    <xf numFmtId="0" fontId="0" fillId="0" borderId="67" xfId="0" applyBorder="1" applyAlignment="1">
      <alignment horizontal="center" wrapText="1"/>
    </xf>
    <xf numFmtId="0" fontId="0" fillId="0" borderId="0" xfId="0" applyBorder="1" applyAlignment="1">
      <alignment horizontal="center" wrapText="1"/>
    </xf>
    <xf numFmtId="0" fontId="0" fillId="0" borderId="69" xfId="0" applyBorder="1" applyAlignment="1">
      <alignment horizontal="center" wrapText="1"/>
    </xf>
    <xf numFmtId="0" fontId="0" fillId="0" borderId="70" xfId="0" applyBorder="1" applyAlignment="1">
      <alignment horizontal="center" wrapText="1"/>
    </xf>
    <xf numFmtId="0" fontId="0" fillId="0" borderId="71" xfId="0" applyBorder="1" applyAlignment="1">
      <alignment horizontal="center" wrapText="1"/>
    </xf>
    <xf numFmtId="0" fontId="0" fillId="0" borderId="72" xfId="0" applyBorder="1" applyAlignment="1">
      <alignment horizontal="center" wrapText="1"/>
    </xf>
    <xf numFmtId="0" fontId="10" fillId="5" borderId="97" xfId="0" applyFont="1" applyFill="1" applyBorder="1" applyAlignment="1">
      <alignment horizontal="center" vertical="center" wrapText="1"/>
    </xf>
    <xf numFmtId="0" fontId="10" fillId="5" borderId="94" xfId="0" applyFont="1" applyFill="1" applyBorder="1" applyAlignment="1">
      <alignment horizontal="center" vertical="center" wrapText="1"/>
    </xf>
  </cellXfs>
  <cellStyles count="4">
    <cellStyle name="Hipervínculo" xfId="3" builtinId="8"/>
    <cellStyle name="Normal" xfId="0" builtinId="0"/>
    <cellStyle name="Normal 2" xfId="2" xr:uid="{00000000-0005-0000-0000-000002000000}"/>
    <cellStyle name="Porcentaje" xfId="1" builtinId="5"/>
  </cellStyles>
  <dxfs count="6">
    <dxf>
      <font>
        <b/>
        <i val="0"/>
      </font>
      <fill>
        <patternFill>
          <bgColor theme="4" tint="0.79998168889431442"/>
        </patternFill>
      </fill>
      <border>
        <left style="thin">
          <color rgb="FF0070C0"/>
        </left>
        <right style="thin">
          <color rgb="FF0070C0"/>
        </right>
        <top style="thin">
          <color rgb="FF0070C0"/>
        </top>
        <bottom style="thin">
          <color rgb="FF0070C0"/>
        </bottom>
        <vertical/>
        <horizontal/>
      </border>
    </dxf>
    <dxf>
      <font>
        <color theme="0"/>
      </font>
      <fill>
        <patternFill>
          <bgColor theme="0"/>
        </patternFill>
      </fill>
      <border>
        <left/>
        <right/>
        <top/>
        <bottom/>
        <vertical/>
        <horizontal/>
      </border>
    </dxf>
    <dxf>
      <font>
        <b/>
        <i val="0"/>
      </font>
      <fill>
        <patternFill>
          <bgColor theme="4" tint="0.79998168889431442"/>
        </patternFill>
      </fill>
      <border>
        <left style="thin">
          <color rgb="FF0070C0"/>
        </left>
        <right style="thin">
          <color rgb="FF0070C0"/>
        </right>
        <top style="thin">
          <color rgb="FF0070C0"/>
        </top>
        <bottom style="thin">
          <color rgb="FF0070C0"/>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font>
      <fill>
        <patternFill>
          <bgColor theme="4" tint="0.79998168889431442"/>
        </patternFill>
      </fill>
      <border>
        <left style="thin">
          <color rgb="FF0070C0"/>
        </left>
        <right style="thin">
          <color rgb="FF0070C0"/>
        </right>
        <top style="thin">
          <color rgb="FF0070C0"/>
        </top>
        <bottom style="thin">
          <color rgb="FF0070C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Narrow" panose="020B0606020202030204" pitchFamily="34" charset="0"/>
                <a:ea typeface="+mn-ea"/>
                <a:cs typeface="+mn-cs"/>
              </a:defRPr>
            </a:pPr>
            <a:r>
              <a:rPr lang="es-CO" sz="1200" b="1">
                <a:latin typeface="Arial Narrow" panose="020B0606020202030204" pitchFamily="34" charset="0"/>
              </a:rPr>
              <a:t>CUMPLIMIENTO - PAAC ESSMAR</a:t>
            </a:r>
            <a:r>
              <a:rPr lang="es-CO" sz="1200" b="1" baseline="0">
                <a:latin typeface="Arial Narrow" panose="020B0606020202030204" pitchFamily="34" charset="0"/>
              </a:rPr>
              <a:t> E.S.P</a:t>
            </a:r>
            <a:r>
              <a:rPr lang="es-CO" sz="1200" b="1">
                <a:latin typeface="Arial Narrow" panose="020B0606020202030204" pitchFamily="34" charset="0"/>
              </a:rPr>
              <a:t> </a:t>
            </a:r>
          </a:p>
        </c:rich>
      </c:tx>
      <c:layout>
        <c:manualLayout>
          <c:xMode val="edge"/>
          <c:yMode val="edge"/>
          <c:x val="0.20243744531933511"/>
          <c:y val="1.8518518518518517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2158114610673666"/>
          <c:y val="0.17171296296296298"/>
          <c:w val="0.55188210848643915"/>
          <c:h val="0.56412766112569257"/>
        </c:manualLayout>
      </c:layout>
      <c:bar3DChart>
        <c:barDir val="col"/>
        <c:grouping val="clustered"/>
        <c:varyColors val="0"/>
        <c:ser>
          <c:idx val="4"/>
          <c:order val="4"/>
          <c:tx>
            <c:v>EJECUTADO</c:v>
          </c:tx>
          <c:spPr>
            <a:solidFill>
              <a:schemeClr val="accent5"/>
            </a:solidFill>
            <a:ln>
              <a:noFill/>
            </a:ln>
            <a:effectLst/>
            <a:sp3d/>
          </c:spPr>
          <c:invertIfNegative val="0"/>
          <c:cat>
            <c:strRef>
              <c:f>'INFORME 1'!$A$7:$A$10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1'!$F$7:$F$10</c:f>
              <c:numCache>
                <c:formatCode>0.00%</c:formatCode>
                <c:ptCount val="4"/>
                <c:pt idx="0">
                  <c:v>0.11750000000000001</c:v>
                </c:pt>
                <c:pt idx="1">
                  <c:v>0</c:v>
                </c:pt>
                <c:pt idx="2">
                  <c:v>6.7500000000000004E-2</c:v>
                </c:pt>
                <c:pt idx="3">
                  <c:v>6.25E-2</c:v>
                </c:pt>
              </c:numCache>
            </c:numRef>
          </c:val>
          <c:extLst>
            <c:ext xmlns:c16="http://schemas.microsoft.com/office/drawing/2014/chart" uri="{C3380CC4-5D6E-409C-BE32-E72D297353CC}">
              <c16:uniqueId val="{00000000-12BE-4178-A874-EDF0310599B0}"/>
            </c:ext>
          </c:extLst>
        </c:ser>
        <c:ser>
          <c:idx val="5"/>
          <c:order val="5"/>
          <c:tx>
            <c:v>PROGRAMADO</c:v>
          </c:tx>
          <c:spPr>
            <a:solidFill>
              <a:srgbClr val="FFC000"/>
            </a:solidFill>
            <a:ln>
              <a:noFill/>
            </a:ln>
            <a:effectLst/>
            <a:sp3d/>
          </c:spPr>
          <c:invertIfNegative val="0"/>
          <c:cat>
            <c:strRef>
              <c:f>'INFORME 1'!$A$7:$A$10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1'!$G$7:$G$10</c:f>
              <c:numCache>
                <c:formatCode>0%</c:formatCode>
                <c:ptCount val="4"/>
                <c:pt idx="0">
                  <c:v>0.25</c:v>
                </c:pt>
                <c:pt idx="1">
                  <c:v>0.25</c:v>
                </c:pt>
                <c:pt idx="2">
                  <c:v>0.25</c:v>
                </c:pt>
                <c:pt idx="3">
                  <c:v>0.25</c:v>
                </c:pt>
              </c:numCache>
            </c:numRef>
          </c:val>
          <c:extLst>
            <c:ext xmlns:c16="http://schemas.microsoft.com/office/drawing/2014/chart" uri="{C3380CC4-5D6E-409C-BE32-E72D297353CC}">
              <c16:uniqueId val="{00000001-12BE-4178-A874-EDF0310599B0}"/>
            </c:ext>
          </c:extLst>
        </c:ser>
        <c:dLbls>
          <c:showLegendKey val="0"/>
          <c:showVal val="0"/>
          <c:showCatName val="0"/>
          <c:showSerName val="0"/>
          <c:showPercent val="0"/>
          <c:showBubbleSize val="0"/>
        </c:dLbls>
        <c:gapWidth val="150"/>
        <c:shape val="box"/>
        <c:axId val="461184688"/>
        <c:axId val="461191352"/>
        <c:axId val="0"/>
        <c:extLst>
          <c:ext xmlns:c15="http://schemas.microsoft.com/office/drawing/2012/chart" uri="{02D57815-91ED-43cb-92C2-25804820EDAC}">
            <c15:filteredBarSeries>
              <c15:ser>
                <c:idx val="0"/>
                <c:order val="0"/>
                <c:tx>
                  <c:v>Series1</c:v>
                </c:tx>
                <c:spPr>
                  <a:solidFill>
                    <a:schemeClr val="accent1"/>
                  </a:solidFill>
                  <a:ln>
                    <a:noFill/>
                  </a:ln>
                  <a:effectLst/>
                  <a:sp3d/>
                </c:spPr>
                <c:invertIfNegative val="0"/>
                <c:cat>
                  <c:strRef>
                    <c:extLst>
                      <c:ext uri="{02D57815-91ED-43cb-92C2-25804820EDAC}">
                        <c15:formulaRef>
                          <c15:sqref>'INFORME 1'!$A$7:$A$10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c:ext uri="{02D57815-91ED-43cb-92C2-25804820EDAC}">
                        <c15:formulaRef>
                          <c15:sqref>'INFORME 1'!$B$7:$B$10</c15:sqref>
                        </c15:formulaRef>
                      </c:ext>
                    </c:extLst>
                    <c:numCache>
                      <c:formatCode>General</c:formatCode>
                      <c:ptCount val="4"/>
                    </c:numCache>
                  </c:numRef>
                </c:val>
                <c:extLst>
                  <c:ext xmlns:c16="http://schemas.microsoft.com/office/drawing/2014/chart" uri="{C3380CC4-5D6E-409C-BE32-E72D297353CC}">
                    <c16:uniqueId val="{00000002-12BE-4178-A874-EDF0310599B0}"/>
                  </c:ext>
                </c:extLst>
              </c15:ser>
            </c15:filteredBarSeries>
            <c15:filteredBarSeries>
              <c15:ser>
                <c:idx val="1"/>
                <c:order val="1"/>
                <c:tx>
                  <c:v>Series2</c:v>
                </c:tx>
                <c:spPr>
                  <a:solidFill>
                    <a:schemeClr val="accent2"/>
                  </a:solidFill>
                  <a:ln>
                    <a:noFill/>
                  </a:ln>
                  <a:effectLst/>
                  <a:sp3d/>
                </c:spPr>
                <c:invertIfNegative val="0"/>
                <c:cat>
                  <c:strRef>
                    <c:extLst xmlns:c15="http://schemas.microsoft.com/office/drawing/2012/chart">
                      <c:ext xmlns:c15="http://schemas.microsoft.com/office/drawing/2012/chart" uri="{02D57815-91ED-43cb-92C2-25804820EDAC}">
                        <c15:formulaRef>
                          <c15:sqref>'INFORME 1'!$A$7:$A$10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1'!$C$7:$C$10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3-12BE-4178-A874-EDF0310599B0}"/>
                  </c:ext>
                </c:extLst>
              </c15:ser>
            </c15:filteredBarSeries>
            <c15:filteredBarSeries>
              <c15:ser>
                <c:idx val="2"/>
                <c:order val="2"/>
                <c:tx>
                  <c:v>Series3</c:v>
                </c:tx>
                <c:spPr>
                  <a:solidFill>
                    <a:schemeClr val="accent3"/>
                  </a:solidFill>
                  <a:ln>
                    <a:noFill/>
                  </a:ln>
                  <a:effectLst/>
                  <a:sp3d/>
                </c:spPr>
                <c:invertIfNegative val="0"/>
                <c:cat>
                  <c:strRef>
                    <c:extLst xmlns:c15="http://schemas.microsoft.com/office/drawing/2012/chart">
                      <c:ext xmlns:c15="http://schemas.microsoft.com/office/drawing/2012/chart" uri="{02D57815-91ED-43cb-92C2-25804820EDAC}">
                        <c15:formulaRef>
                          <c15:sqref>'INFORME 1'!$A$7:$A$10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1'!$D$7:$D$10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4-12BE-4178-A874-EDF0310599B0}"/>
                  </c:ext>
                </c:extLst>
              </c15:ser>
            </c15:filteredBarSeries>
            <c15:filteredBarSeries>
              <c15:ser>
                <c:idx val="3"/>
                <c:order val="3"/>
                <c:tx>
                  <c:v>Series4</c:v>
                </c:tx>
                <c:spPr>
                  <a:solidFill>
                    <a:schemeClr val="accent4"/>
                  </a:solidFill>
                  <a:ln>
                    <a:noFill/>
                  </a:ln>
                  <a:effectLst/>
                  <a:sp3d/>
                </c:spPr>
                <c:invertIfNegative val="0"/>
                <c:cat>
                  <c:strRef>
                    <c:extLst xmlns:c15="http://schemas.microsoft.com/office/drawing/2012/chart">
                      <c:ext xmlns:c15="http://schemas.microsoft.com/office/drawing/2012/chart" uri="{02D57815-91ED-43cb-92C2-25804820EDAC}">
                        <c15:formulaRef>
                          <c15:sqref>'INFORME 1'!$A$7:$A$10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1'!$E$7:$E$10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5-12BE-4178-A874-EDF0310599B0}"/>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c:ext xmlns:c15="http://schemas.microsoft.com/office/drawing/2012/chart" uri="{02D57815-91ED-43cb-92C2-25804820EDAC}">
                        <c15:formulaRef>
                          <c15:sqref>'INFORME 1'!$A$7:$A$10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1'!$H$7:$H$10</c15:sqref>
                        </c15:formulaRef>
                      </c:ext>
                    </c:extLst>
                    <c:numCache>
                      <c:formatCode>0%</c:formatCode>
                      <c:ptCount val="4"/>
                    </c:numCache>
                  </c:numRef>
                </c:val>
                <c:extLst xmlns:c15="http://schemas.microsoft.com/office/drawing/2012/chart">
                  <c:ext xmlns:c16="http://schemas.microsoft.com/office/drawing/2014/chart" uri="{C3380CC4-5D6E-409C-BE32-E72D297353CC}">
                    <c16:uniqueId val="{00000006-12BE-4178-A874-EDF0310599B0}"/>
                  </c:ext>
                </c:extLst>
              </c15:ser>
            </c15:filteredBarSeries>
          </c:ext>
        </c:extLst>
      </c:bar3DChart>
      <c:catAx>
        <c:axId val="4611846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61191352"/>
        <c:crosses val="autoZero"/>
        <c:auto val="1"/>
        <c:lblAlgn val="ctr"/>
        <c:lblOffset val="100"/>
        <c:noMultiLvlLbl val="0"/>
      </c:catAx>
      <c:valAx>
        <c:axId val="4611913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61184688"/>
        <c:crosses val="autoZero"/>
        <c:crossBetween val="between"/>
      </c:valAx>
      <c:spPr>
        <a:noFill/>
        <a:ln>
          <a:noFill/>
        </a:ln>
        <a:effectLst/>
      </c:spPr>
    </c:plotArea>
    <c:legend>
      <c:legendPos val="b"/>
      <c:layout>
        <c:manualLayout>
          <c:xMode val="edge"/>
          <c:yMode val="edge"/>
          <c:x val="0.26244466316710413"/>
          <c:y val="9.3170749489647139E-2"/>
          <c:w val="0.39589457567804032"/>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none" spc="20" baseline="0">
                <a:solidFill>
                  <a:sysClr val="windowText" lastClr="000000"/>
                </a:solidFill>
                <a:latin typeface="Arial Narrow" panose="020B0606020202030204" pitchFamily="34" charset="0"/>
                <a:ea typeface="+mn-ea"/>
                <a:cs typeface="+mn-cs"/>
              </a:defRPr>
            </a:pPr>
            <a:r>
              <a:rPr lang="en-US" sz="1200" b="1">
                <a:solidFill>
                  <a:sysClr val="windowText" lastClr="000000"/>
                </a:solidFill>
                <a:latin typeface="Arial Narrow" panose="020B0606020202030204" pitchFamily="34" charset="0"/>
              </a:rPr>
              <a:t>PLAN ANTICORRUPCION</a:t>
            </a:r>
            <a:r>
              <a:rPr lang="en-US" sz="1200" b="1" baseline="0">
                <a:solidFill>
                  <a:sysClr val="windowText" lastClr="000000"/>
                </a:solidFill>
                <a:latin typeface="Arial Narrow" panose="020B0606020202030204" pitchFamily="34" charset="0"/>
              </a:rPr>
              <a:t> Y ATENCION AL CIUDADANO</a:t>
            </a:r>
            <a:endParaRPr lang="en-US" sz="1200" b="1">
              <a:solidFill>
                <a:sysClr val="windowText" lastClr="000000"/>
              </a:solidFill>
              <a:latin typeface="Arial Narrow" panose="020B060602020203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cap="none" spc="20" baseline="0">
              <a:solidFill>
                <a:sysClr val="windowText" lastClr="000000"/>
              </a:solidFill>
              <a:latin typeface="Arial Narrow" panose="020B0606020202030204" pitchFamily="34" charset="0"/>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4"/>
          <c:order val="4"/>
          <c:tx>
            <c:v>EJECUTADO</c:v>
          </c:tx>
          <c:spPr>
            <a:solidFill>
              <a:srgbClr val="0070C0"/>
            </a:solidFill>
            <a:ln w="9525" cap="flat" cmpd="sng" algn="ctr">
              <a:solidFill>
                <a:schemeClr val="accent5">
                  <a:shade val="95000"/>
                </a:schemeClr>
              </a:solidFill>
              <a:round/>
            </a:ln>
            <a:effectLst/>
            <a:sp3d contourW="9525">
              <a:contourClr>
                <a:schemeClr val="accent5">
                  <a:shade val="95000"/>
                </a:schemeClr>
              </a:contourClr>
            </a:sp3d>
          </c:spPr>
          <c:invertIfNegative val="0"/>
          <c:cat>
            <c:strRef>
              <c:f>'INFORME 1'!$A$11</c:f>
              <c:strCache>
                <c:ptCount val="1"/>
                <c:pt idx="0">
                  <c:v>TOTAL EJECUTADO </c:v>
                </c:pt>
              </c:strCache>
            </c:strRef>
          </c:cat>
          <c:val>
            <c:numRef>
              <c:f>'INFORME 1'!$F$11</c:f>
              <c:numCache>
                <c:formatCode>0.00%</c:formatCode>
                <c:ptCount val="1"/>
                <c:pt idx="0">
                  <c:v>0.2475</c:v>
                </c:pt>
              </c:numCache>
            </c:numRef>
          </c:val>
          <c:extLst>
            <c:ext xmlns:c16="http://schemas.microsoft.com/office/drawing/2014/chart" uri="{C3380CC4-5D6E-409C-BE32-E72D297353CC}">
              <c16:uniqueId val="{00000000-C110-4C6E-9680-11A75D5FDC07}"/>
            </c:ext>
          </c:extLst>
        </c:ser>
        <c:ser>
          <c:idx val="5"/>
          <c:order val="5"/>
          <c:tx>
            <c:v>PROGRAMADO</c:v>
          </c:tx>
          <c:spPr>
            <a:solidFill>
              <a:srgbClr val="FFC000"/>
            </a:solidFill>
            <a:ln w="9525" cap="flat" cmpd="sng" algn="ctr">
              <a:solidFill>
                <a:schemeClr val="accent6">
                  <a:shade val="95000"/>
                </a:schemeClr>
              </a:solidFill>
              <a:round/>
            </a:ln>
            <a:effectLst/>
            <a:sp3d contourW="9525">
              <a:contourClr>
                <a:schemeClr val="accent6">
                  <a:shade val="95000"/>
                </a:schemeClr>
              </a:contourClr>
            </a:sp3d>
          </c:spPr>
          <c:invertIfNegative val="0"/>
          <c:cat>
            <c:strRef>
              <c:f>'INFORME 1'!$A$11</c:f>
              <c:strCache>
                <c:ptCount val="1"/>
                <c:pt idx="0">
                  <c:v>TOTAL EJECUTADO </c:v>
                </c:pt>
              </c:strCache>
            </c:strRef>
          </c:cat>
          <c:val>
            <c:numRef>
              <c:f>'INFORME 1'!$G$11</c:f>
              <c:numCache>
                <c:formatCode>0%</c:formatCode>
                <c:ptCount val="1"/>
                <c:pt idx="0">
                  <c:v>1</c:v>
                </c:pt>
              </c:numCache>
            </c:numRef>
          </c:val>
          <c:extLst>
            <c:ext xmlns:c16="http://schemas.microsoft.com/office/drawing/2014/chart" uri="{C3380CC4-5D6E-409C-BE32-E72D297353CC}">
              <c16:uniqueId val="{00000001-C110-4C6E-9680-11A75D5FDC07}"/>
            </c:ext>
          </c:extLst>
        </c:ser>
        <c:dLbls>
          <c:showLegendKey val="0"/>
          <c:showVal val="0"/>
          <c:showCatName val="0"/>
          <c:showSerName val="0"/>
          <c:showPercent val="0"/>
          <c:showBubbleSize val="0"/>
        </c:dLbls>
        <c:gapWidth val="150"/>
        <c:shape val="box"/>
        <c:axId val="461192136"/>
        <c:axId val="461191744"/>
        <c:axId val="0"/>
        <c:extLst>
          <c:ext xmlns:c15="http://schemas.microsoft.com/office/drawing/2012/chart" uri="{02D57815-91ED-43cb-92C2-25804820EDAC}">
            <c15:filteredBarSeries>
              <c15:ser>
                <c:idx val="0"/>
                <c:order val="0"/>
                <c:tx>
                  <c:v>Series1</c:v>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a:sp3d contourW="9525">
                    <a:contourClr>
                      <a:schemeClr val="accent1">
                        <a:shade val="95000"/>
                      </a:schemeClr>
                    </a:contourClr>
                  </a:sp3d>
                </c:spPr>
                <c:invertIfNegative val="0"/>
                <c:cat>
                  <c:strRef>
                    <c:extLst>
                      <c:ext uri="{02D57815-91ED-43cb-92C2-25804820EDAC}">
                        <c15:formulaRef>
                          <c15:sqref>'INFORME 1'!$A$11</c15:sqref>
                        </c15:formulaRef>
                      </c:ext>
                    </c:extLst>
                    <c:strCache>
                      <c:ptCount val="1"/>
                      <c:pt idx="0">
                        <c:v>TOTAL EJECUTADO </c:v>
                      </c:pt>
                    </c:strCache>
                  </c:strRef>
                </c:cat>
                <c:val>
                  <c:numRef>
                    <c:extLst>
                      <c:ext uri="{02D57815-91ED-43cb-92C2-25804820EDAC}">
                        <c15:formulaRef>
                          <c15:sqref>'INFORME 1'!$B$11</c15:sqref>
                        </c15:formulaRef>
                      </c:ext>
                    </c:extLst>
                    <c:numCache>
                      <c:formatCode>General</c:formatCode>
                      <c:ptCount val="1"/>
                    </c:numCache>
                  </c:numRef>
                </c:val>
                <c:extLst>
                  <c:ext xmlns:c16="http://schemas.microsoft.com/office/drawing/2014/chart" uri="{C3380CC4-5D6E-409C-BE32-E72D297353CC}">
                    <c16:uniqueId val="{00000002-C110-4C6E-9680-11A75D5FDC07}"/>
                  </c:ext>
                </c:extLst>
              </c15:ser>
            </c15:filteredBarSeries>
            <c15:filteredBarSeries>
              <c15:ser>
                <c:idx val="1"/>
                <c:order val="1"/>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strRef>
                    <c:extLst xmlns:c15="http://schemas.microsoft.com/office/drawing/2012/chart">
                      <c:ext xmlns:c15="http://schemas.microsoft.com/office/drawing/2012/chart" uri="{02D57815-91ED-43cb-92C2-25804820EDAC}">
                        <c15:formulaRef>
                          <c15:sqref>'INFORME 1'!$A$11</c15:sqref>
                        </c15:formulaRef>
                      </c:ext>
                    </c:extLst>
                    <c:strCache>
                      <c:ptCount val="1"/>
                      <c:pt idx="0">
                        <c:v>TOTAL EJECUTADO </c:v>
                      </c:pt>
                    </c:strCache>
                  </c:strRef>
                </c:cat>
                <c:val>
                  <c:numRef>
                    <c:extLst xmlns:c15="http://schemas.microsoft.com/office/drawing/2012/chart">
                      <c:ext xmlns:c15="http://schemas.microsoft.com/office/drawing/2012/chart" uri="{02D57815-91ED-43cb-92C2-25804820EDAC}">
                        <c15:formulaRef>
                          <c15:sqref>'INFORME 1'!$C$11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3-C110-4C6E-9680-11A75D5FDC07}"/>
                  </c:ext>
                </c:extLst>
              </c15:ser>
            </c15:filteredBarSeries>
            <c15:filteredBarSeries>
              <c15:ser>
                <c:idx val="2"/>
                <c:order val="2"/>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a:sp3d contourW="9525">
                    <a:contourClr>
                      <a:schemeClr val="accent3">
                        <a:shade val="95000"/>
                      </a:schemeClr>
                    </a:contourClr>
                  </a:sp3d>
                </c:spPr>
                <c:invertIfNegative val="0"/>
                <c:cat>
                  <c:strRef>
                    <c:extLst xmlns:c15="http://schemas.microsoft.com/office/drawing/2012/chart">
                      <c:ext xmlns:c15="http://schemas.microsoft.com/office/drawing/2012/chart" uri="{02D57815-91ED-43cb-92C2-25804820EDAC}">
                        <c15:formulaRef>
                          <c15:sqref>'INFORME 1'!$A$11</c15:sqref>
                        </c15:formulaRef>
                      </c:ext>
                    </c:extLst>
                    <c:strCache>
                      <c:ptCount val="1"/>
                      <c:pt idx="0">
                        <c:v>TOTAL EJECUTADO </c:v>
                      </c:pt>
                    </c:strCache>
                  </c:strRef>
                </c:cat>
                <c:val>
                  <c:numRef>
                    <c:extLst xmlns:c15="http://schemas.microsoft.com/office/drawing/2012/chart">
                      <c:ext xmlns:c15="http://schemas.microsoft.com/office/drawing/2012/chart" uri="{02D57815-91ED-43cb-92C2-25804820EDAC}">
                        <c15:formulaRef>
                          <c15:sqref>'INFORME 1'!$D$11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4-C110-4C6E-9680-11A75D5FDC07}"/>
                  </c:ext>
                </c:extLst>
              </c15:ser>
            </c15:filteredBarSeries>
            <c15:filteredBarSeries>
              <c15:ser>
                <c:idx val="3"/>
                <c:order val="3"/>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a:sp3d contourW="9525">
                    <a:contourClr>
                      <a:schemeClr val="accent4">
                        <a:shade val="95000"/>
                      </a:schemeClr>
                    </a:contourClr>
                  </a:sp3d>
                </c:spPr>
                <c:invertIfNegative val="0"/>
                <c:cat>
                  <c:strRef>
                    <c:extLst xmlns:c15="http://schemas.microsoft.com/office/drawing/2012/chart">
                      <c:ext xmlns:c15="http://schemas.microsoft.com/office/drawing/2012/chart" uri="{02D57815-91ED-43cb-92C2-25804820EDAC}">
                        <c15:formulaRef>
                          <c15:sqref>'INFORME 1'!$A$11</c15:sqref>
                        </c15:formulaRef>
                      </c:ext>
                    </c:extLst>
                    <c:strCache>
                      <c:ptCount val="1"/>
                      <c:pt idx="0">
                        <c:v>TOTAL EJECUTADO </c:v>
                      </c:pt>
                    </c:strCache>
                  </c:strRef>
                </c:cat>
                <c:val>
                  <c:numRef>
                    <c:extLst xmlns:c15="http://schemas.microsoft.com/office/drawing/2012/chart">
                      <c:ext xmlns:c15="http://schemas.microsoft.com/office/drawing/2012/chart" uri="{02D57815-91ED-43cb-92C2-25804820EDAC}">
                        <c15:formulaRef>
                          <c15:sqref>'INFORME 1'!$E$11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5-C110-4C6E-9680-11A75D5FDC07}"/>
                  </c:ext>
                </c:extLst>
              </c15:ser>
            </c15:filteredBarSeries>
            <c15:filteredBarSeries>
              <c15:ser>
                <c:idx val="6"/>
                <c:order val="6"/>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a:sp3d contourW="9525">
                    <a:contourClr>
                      <a:schemeClr val="accent1">
                        <a:lumMod val="60000"/>
                        <a:shade val="95000"/>
                      </a:schemeClr>
                    </a:contourClr>
                  </a:sp3d>
                </c:spPr>
                <c:invertIfNegative val="0"/>
                <c:cat>
                  <c:strRef>
                    <c:extLst xmlns:c15="http://schemas.microsoft.com/office/drawing/2012/chart">
                      <c:ext xmlns:c15="http://schemas.microsoft.com/office/drawing/2012/chart" uri="{02D57815-91ED-43cb-92C2-25804820EDAC}">
                        <c15:formulaRef>
                          <c15:sqref>'INFORME 1'!$A$11</c15:sqref>
                        </c15:formulaRef>
                      </c:ext>
                    </c:extLst>
                    <c:strCache>
                      <c:ptCount val="1"/>
                      <c:pt idx="0">
                        <c:v>TOTAL EJECUTADO </c:v>
                      </c:pt>
                    </c:strCache>
                  </c:strRef>
                </c:cat>
                <c:val>
                  <c:numRef>
                    <c:extLst xmlns:c15="http://schemas.microsoft.com/office/drawing/2012/chart">
                      <c:ext xmlns:c15="http://schemas.microsoft.com/office/drawing/2012/chart" uri="{02D57815-91ED-43cb-92C2-25804820EDAC}">
                        <c15:formulaRef>
                          <c15:sqref>'INFORME 1'!$H$11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6-C110-4C6E-9680-11A75D5FDC07}"/>
                  </c:ext>
                </c:extLst>
              </c15:ser>
            </c15:filteredBarSeries>
          </c:ext>
        </c:extLst>
      </c:bar3DChart>
      <c:catAx>
        <c:axId val="4611921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61191744"/>
        <c:crosses val="autoZero"/>
        <c:auto val="1"/>
        <c:lblAlgn val="ctr"/>
        <c:lblOffset val="100"/>
        <c:noMultiLvlLbl val="0"/>
      </c:catAx>
      <c:valAx>
        <c:axId val="46119174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461192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Narrow" panose="020B0606020202030204" pitchFamily="34" charset="0"/>
                <a:ea typeface="+mn-ea"/>
                <a:cs typeface="+mn-cs"/>
              </a:defRPr>
            </a:pPr>
            <a:r>
              <a:rPr lang="es-CO" sz="1200" b="1">
                <a:solidFill>
                  <a:sysClr val="windowText" lastClr="000000"/>
                </a:solidFill>
                <a:latin typeface="Arial Narrow" panose="020B0606020202030204" pitchFamily="34" charset="0"/>
              </a:rPr>
              <a:t>PLAN</a:t>
            </a:r>
            <a:r>
              <a:rPr lang="es-CO" sz="1200" b="1" baseline="0">
                <a:solidFill>
                  <a:sysClr val="windowText" lastClr="000000"/>
                </a:solidFill>
                <a:latin typeface="Arial Narrow" panose="020B0606020202030204" pitchFamily="34" charset="0"/>
              </a:rPr>
              <a:t> ANTICORRUCCION Y ATENCION AL CIUDADANO</a:t>
            </a:r>
            <a:endParaRPr lang="es-CO" sz="1200" b="1">
              <a:solidFill>
                <a:sysClr val="windowText" lastClr="000000"/>
              </a:solidFill>
              <a:latin typeface="Arial Narrow" panose="020B060602020203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Narrow" panose="020B0606020202030204" pitchFamily="34" charset="0"/>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592426745094228"/>
          <c:y val="0.17171296296296298"/>
          <c:w val="0.84075218722659673"/>
          <c:h val="0.61498432487605714"/>
        </c:manualLayout>
      </c:layout>
      <c:bar3DChart>
        <c:barDir val="col"/>
        <c:grouping val="clustered"/>
        <c:varyColors val="0"/>
        <c:ser>
          <c:idx val="4"/>
          <c:order val="4"/>
          <c:tx>
            <c:v>EJECUTADO</c:v>
          </c:tx>
          <c:spPr>
            <a:solidFill>
              <a:schemeClr val="accent5"/>
            </a:solidFill>
            <a:ln>
              <a:noFill/>
            </a:ln>
            <a:effectLst/>
            <a:sp3d/>
          </c:spPr>
          <c:invertIfNegative val="0"/>
          <c:cat>
            <c:strRef>
              <c:f>'INFORME 1'!$A$61</c:f>
              <c:strCache>
                <c:ptCount val="1"/>
                <c:pt idx="0">
                  <c:v>TOTAL EJECUTADO</c:v>
                </c:pt>
              </c:strCache>
            </c:strRef>
          </c:cat>
          <c:val>
            <c:numRef>
              <c:f>'INFORME 1'!$F$61</c:f>
              <c:numCache>
                <c:formatCode>0.00%</c:formatCode>
                <c:ptCount val="1"/>
                <c:pt idx="0">
                  <c:v>0.60499999999999998</c:v>
                </c:pt>
              </c:numCache>
            </c:numRef>
          </c:val>
          <c:extLst>
            <c:ext xmlns:c16="http://schemas.microsoft.com/office/drawing/2014/chart" uri="{C3380CC4-5D6E-409C-BE32-E72D297353CC}">
              <c16:uniqueId val="{00000000-4616-4B75-8329-34B5B3386ABB}"/>
            </c:ext>
          </c:extLst>
        </c:ser>
        <c:ser>
          <c:idx val="5"/>
          <c:order val="5"/>
          <c:tx>
            <c:v>PROGRAMADO</c:v>
          </c:tx>
          <c:spPr>
            <a:solidFill>
              <a:srgbClr val="FFC000"/>
            </a:solidFill>
            <a:ln>
              <a:noFill/>
            </a:ln>
            <a:effectLst/>
            <a:sp3d/>
          </c:spPr>
          <c:invertIfNegative val="0"/>
          <c:cat>
            <c:strRef>
              <c:f>'INFORME 1'!$A$61</c:f>
              <c:strCache>
                <c:ptCount val="1"/>
                <c:pt idx="0">
                  <c:v>TOTAL EJECUTADO</c:v>
                </c:pt>
              </c:strCache>
            </c:strRef>
          </c:cat>
          <c:val>
            <c:numRef>
              <c:f>'INFORME 1'!$G$61</c:f>
              <c:numCache>
                <c:formatCode>0%</c:formatCode>
                <c:ptCount val="1"/>
                <c:pt idx="0">
                  <c:v>1</c:v>
                </c:pt>
              </c:numCache>
            </c:numRef>
          </c:val>
          <c:extLst>
            <c:ext xmlns:c16="http://schemas.microsoft.com/office/drawing/2014/chart" uri="{C3380CC4-5D6E-409C-BE32-E72D297353CC}">
              <c16:uniqueId val="{00000001-4616-4B75-8329-34B5B3386ABB}"/>
            </c:ext>
          </c:extLst>
        </c:ser>
        <c:dLbls>
          <c:showLegendKey val="0"/>
          <c:showVal val="0"/>
          <c:showCatName val="0"/>
          <c:showSerName val="0"/>
          <c:showPercent val="0"/>
          <c:showBubbleSize val="0"/>
        </c:dLbls>
        <c:gapWidth val="150"/>
        <c:shape val="box"/>
        <c:axId val="506095480"/>
        <c:axId val="506097048"/>
        <c:axId val="0"/>
        <c:extLst>
          <c:ext xmlns:c15="http://schemas.microsoft.com/office/drawing/2012/chart" uri="{02D57815-91ED-43cb-92C2-25804820EDAC}">
            <c15:filteredBarSeries>
              <c15:ser>
                <c:idx val="0"/>
                <c:order val="0"/>
                <c:tx>
                  <c:v>Series1</c:v>
                </c:tx>
                <c:spPr>
                  <a:solidFill>
                    <a:schemeClr val="accent1"/>
                  </a:solidFill>
                  <a:ln>
                    <a:noFill/>
                  </a:ln>
                  <a:effectLst/>
                  <a:sp3d/>
                </c:spPr>
                <c:invertIfNegative val="0"/>
                <c:cat>
                  <c:strRef>
                    <c:extLst>
                      <c:ext uri="{02D57815-91ED-43cb-92C2-25804820EDAC}">
                        <c15:formulaRef>
                          <c15:sqref>'INFORME 1'!$A$61</c15:sqref>
                        </c15:formulaRef>
                      </c:ext>
                    </c:extLst>
                    <c:strCache>
                      <c:ptCount val="1"/>
                      <c:pt idx="0">
                        <c:v>TOTAL EJECUTADO</c:v>
                      </c:pt>
                    </c:strCache>
                  </c:strRef>
                </c:cat>
                <c:val>
                  <c:numRef>
                    <c:extLst>
                      <c:ext uri="{02D57815-91ED-43cb-92C2-25804820EDAC}">
                        <c15:formulaRef>
                          <c15:sqref>'INFORME 1'!$B$61</c15:sqref>
                        </c15:formulaRef>
                      </c:ext>
                    </c:extLst>
                    <c:numCache>
                      <c:formatCode>General</c:formatCode>
                      <c:ptCount val="1"/>
                    </c:numCache>
                  </c:numRef>
                </c:val>
                <c:extLst>
                  <c:ext xmlns:c16="http://schemas.microsoft.com/office/drawing/2014/chart" uri="{C3380CC4-5D6E-409C-BE32-E72D297353CC}">
                    <c16:uniqueId val="{00000002-4616-4B75-8329-34B5B3386ABB}"/>
                  </c:ext>
                </c:extLst>
              </c15:ser>
            </c15:filteredBarSeries>
            <c15:filteredBarSeries>
              <c15:ser>
                <c:idx val="1"/>
                <c:order val="1"/>
                <c:spPr>
                  <a:solidFill>
                    <a:schemeClr val="accent2"/>
                  </a:solidFill>
                  <a:ln>
                    <a:noFill/>
                  </a:ln>
                  <a:effectLst/>
                  <a:sp3d/>
                </c:spPr>
                <c:invertIfNegative val="0"/>
                <c:cat>
                  <c:strRef>
                    <c:extLst xmlns:c15="http://schemas.microsoft.com/office/drawing/2012/chart">
                      <c:ext xmlns:c15="http://schemas.microsoft.com/office/drawing/2012/chart" uri="{02D57815-91ED-43cb-92C2-25804820EDAC}">
                        <c15:formulaRef>
                          <c15:sqref>'INFORME 1'!$A$61</c15:sqref>
                        </c15:formulaRef>
                      </c:ext>
                    </c:extLst>
                    <c:strCache>
                      <c:ptCount val="1"/>
                      <c:pt idx="0">
                        <c:v>TOTAL EJECUTADO</c:v>
                      </c:pt>
                    </c:strCache>
                  </c:strRef>
                </c:cat>
                <c:val>
                  <c:numRef>
                    <c:extLst xmlns:c15="http://schemas.microsoft.com/office/drawing/2012/chart">
                      <c:ext xmlns:c15="http://schemas.microsoft.com/office/drawing/2012/chart" uri="{02D57815-91ED-43cb-92C2-25804820EDAC}">
                        <c15:formulaRef>
                          <c15:sqref>'INFORME 1'!$C$61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3-4616-4B75-8329-34B5B3386ABB}"/>
                  </c:ext>
                </c:extLst>
              </c15:ser>
            </c15:filteredBarSeries>
            <c15:filteredBarSeries>
              <c15:ser>
                <c:idx val="2"/>
                <c:order val="2"/>
                <c:spPr>
                  <a:solidFill>
                    <a:schemeClr val="accent3"/>
                  </a:solidFill>
                  <a:ln>
                    <a:noFill/>
                  </a:ln>
                  <a:effectLst/>
                  <a:sp3d/>
                </c:spPr>
                <c:invertIfNegative val="0"/>
                <c:cat>
                  <c:strRef>
                    <c:extLst xmlns:c15="http://schemas.microsoft.com/office/drawing/2012/chart">
                      <c:ext xmlns:c15="http://schemas.microsoft.com/office/drawing/2012/chart" uri="{02D57815-91ED-43cb-92C2-25804820EDAC}">
                        <c15:formulaRef>
                          <c15:sqref>'INFORME 1'!$A$61</c15:sqref>
                        </c15:formulaRef>
                      </c:ext>
                    </c:extLst>
                    <c:strCache>
                      <c:ptCount val="1"/>
                      <c:pt idx="0">
                        <c:v>TOTAL EJECUTADO</c:v>
                      </c:pt>
                    </c:strCache>
                  </c:strRef>
                </c:cat>
                <c:val>
                  <c:numRef>
                    <c:extLst xmlns:c15="http://schemas.microsoft.com/office/drawing/2012/chart">
                      <c:ext xmlns:c15="http://schemas.microsoft.com/office/drawing/2012/chart" uri="{02D57815-91ED-43cb-92C2-25804820EDAC}">
                        <c15:formulaRef>
                          <c15:sqref>'INFORME 1'!$D$61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4-4616-4B75-8329-34B5B3386ABB}"/>
                  </c:ext>
                </c:extLst>
              </c15:ser>
            </c15:filteredBarSeries>
            <c15:filteredBarSeries>
              <c15:ser>
                <c:idx val="3"/>
                <c:order val="3"/>
                <c:spPr>
                  <a:solidFill>
                    <a:schemeClr val="accent4"/>
                  </a:solidFill>
                  <a:ln>
                    <a:noFill/>
                  </a:ln>
                  <a:effectLst/>
                  <a:sp3d/>
                </c:spPr>
                <c:invertIfNegative val="0"/>
                <c:cat>
                  <c:strRef>
                    <c:extLst xmlns:c15="http://schemas.microsoft.com/office/drawing/2012/chart">
                      <c:ext xmlns:c15="http://schemas.microsoft.com/office/drawing/2012/chart" uri="{02D57815-91ED-43cb-92C2-25804820EDAC}">
                        <c15:formulaRef>
                          <c15:sqref>'INFORME 1'!$A$61</c15:sqref>
                        </c15:formulaRef>
                      </c:ext>
                    </c:extLst>
                    <c:strCache>
                      <c:ptCount val="1"/>
                      <c:pt idx="0">
                        <c:v>TOTAL EJECUTADO</c:v>
                      </c:pt>
                    </c:strCache>
                  </c:strRef>
                </c:cat>
                <c:val>
                  <c:numRef>
                    <c:extLst xmlns:c15="http://schemas.microsoft.com/office/drawing/2012/chart">
                      <c:ext xmlns:c15="http://schemas.microsoft.com/office/drawing/2012/chart" uri="{02D57815-91ED-43cb-92C2-25804820EDAC}">
                        <c15:formulaRef>
                          <c15:sqref>'INFORME 1'!$E$61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5-4616-4B75-8329-34B5B3386ABB}"/>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c:ext xmlns:c15="http://schemas.microsoft.com/office/drawing/2012/chart" uri="{02D57815-91ED-43cb-92C2-25804820EDAC}">
                        <c15:formulaRef>
                          <c15:sqref>'INFORME 1'!$A$61</c15:sqref>
                        </c15:formulaRef>
                      </c:ext>
                    </c:extLst>
                    <c:strCache>
                      <c:ptCount val="1"/>
                      <c:pt idx="0">
                        <c:v>TOTAL EJECUTADO</c:v>
                      </c:pt>
                    </c:strCache>
                  </c:strRef>
                </c:cat>
                <c:val>
                  <c:numRef>
                    <c:extLst xmlns:c15="http://schemas.microsoft.com/office/drawing/2012/chart">
                      <c:ext xmlns:c15="http://schemas.microsoft.com/office/drawing/2012/chart" uri="{02D57815-91ED-43cb-92C2-25804820EDAC}">
                        <c15:formulaRef>
                          <c15:sqref>'INFORME 1'!$H$61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6-4616-4B75-8329-34B5B3386ABB}"/>
                  </c:ext>
                </c:extLst>
              </c15:ser>
            </c15:filteredBarSeries>
          </c:ext>
        </c:extLst>
      </c:bar3DChart>
      <c:catAx>
        <c:axId val="506095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crossAx val="506097048"/>
        <c:crosses val="autoZero"/>
        <c:auto val="1"/>
        <c:lblAlgn val="ctr"/>
        <c:lblOffset val="100"/>
        <c:noMultiLvlLbl val="0"/>
      </c:catAx>
      <c:valAx>
        <c:axId val="50609704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06095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Narrow" panose="020B0606020202030204" pitchFamily="34" charset="0"/>
                <a:ea typeface="+mn-ea"/>
                <a:cs typeface="+mn-cs"/>
              </a:defRPr>
            </a:pPr>
            <a:r>
              <a:rPr lang="es-CO" sz="1100" b="1">
                <a:solidFill>
                  <a:sysClr val="windowText" lastClr="000000"/>
                </a:solidFill>
                <a:latin typeface="Arial Narrow" panose="020B0606020202030204" pitchFamily="34" charset="0"/>
              </a:rPr>
              <a:t>PLAN ANTICORRUPCION Y ATENCION AL CIUDADANO</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Narrow" panose="020B0606020202030204" pitchFamily="34" charset="0"/>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4"/>
          <c:order val="4"/>
          <c:tx>
            <c:v>EJECUTADO</c:v>
          </c:tx>
          <c:spPr>
            <a:solidFill>
              <a:schemeClr val="accent5"/>
            </a:solidFill>
            <a:ln>
              <a:noFill/>
            </a:ln>
            <a:effectLst/>
            <a:sp3d/>
          </c:spPr>
          <c:invertIfNegative val="0"/>
          <c:cat>
            <c:strRef>
              <c:f>'INFORME 1'!$A$111</c:f>
              <c:strCache>
                <c:ptCount val="1"/>
                <c:pt idx="0">
                  <c:v>TOTAL EJECUTADO</c:v>
                </c:pt>
              </c:strCache>
            </c:strRef>
          </c:cat>
          <c:val>
            <c:numRef>
              <c:f>'INFORME 1'!$F$111</c:f>
              <c:numCache>
                <c:formatCode>0%</c:formatCode>
                <c:ptCount val="1"/>
                <c:pt idx="0">
                  <c:v>0.9325</c:v>
                </c:pt>
              </c:numCache>
            </c:numRef>
          </c:val>
          <c:extLst>
            <c:ext xmlns:c16="http://schemas.microsoft.com/office/drawing/2014/chart" uri="{C3380CC4-5D6E-409C-BE32-E72D297353CC}">
              <c16:uniqueId val="{00000000-A707-4CB0-873D-E96D3E062B75}"/>
            </c:ext>
          </c:extLst>
        </c:ser>
        <c:ser>
          <c:idx val="5"/>
          <c:order val="5"/>
          <c:tx>
            <c:v>PROGRAMDO</c:v>
          </c:tx>
          <c:spPr>
            <a:solidFill>
              <a:srgbClr val="FFC000"/>
            </a:solidFill>
            <a:ln>
              <a:noFill/>
            </a:ln>
            <a:effectLst/>
            <a:sp3d/>
          </c:spPr>
          <c:invertIfNegative val="0"/>
          <c:cat>
            <c:strRef>
              <c:f>'INFORME 1'!$A$111</c:f>
              <c:strCache>
                <c:ptCount val="1"/>
                <c:pt idx="0">
                  <c:v>TOTAL EJECUTADO</c:v>
                </c:pt>
              </c:strCache>
            </c:strRef>
          </c:cat>
          <c:val>
            <c:numRef>
              <c:f>'INFORME 1'!$G$111</c:f>
              <c:numCache>
                <c:formatCode>0%</c:formatCode>
                <c:ptCount val="1"/>
                <c:pt idx="0">
                  <c:v>1</c:v>
                </c:pt>
              </c:numCache>
            </c:numRef>
          </c:val>
          <c:extLst>
            <c:ext xmlns:c16="http://schemas.microsoft.com/office/drawing/2014/chart" uri="{C3380CC4-5D6E-409C-BE32-E72D297353CC}">
              <c16:uniqueId val="{00000001-A707-4CB0-873D-E96D3E062B75}"/>
            </c:ext>
          </c:extLst>
        </c:ser>
        <c:dLbls>
          <c:showLegendKey val="0"/>
          <c:showVal val="0"/>
          <c:showCatName val="0"/>
          <c:showSerName val="0"/>
          <c:showPercent val="0"/>
          <c:showBubbleSize val="0"/>
        </c:dLbls>
        <c:gapWidth val="150"/>
        <c:shape val="box"/>
        <c:axId val="506093520"/>
        <c:axId val="506095872"/>
        <c:axId val="0"/>
        <c:extLst>
          <c:ext xmlns:c15="http://schemas.microsoft.com/office/drawing/2012/chart" uri="{02D57815-91ED-43cb-92C2-25804820EDAC}">
            <c15:filteredBarSeries>
              <c15:ser>
                <c:idx val="0"/>
                <c:order val="0"/>
                <c:tx>
                  <c:v>Series1</c:v>
                </c:tx>
                <c:spPr>
                  <a:solidFill>
                    <a:schemeClr val="accent1"/>
                  </a:solidFill>
                  <a:ln>
                    <a:noFill/>
                  </a:ln>
                  <a:effectLst/>
                  <a:sp3d/>
                </c:spPr>
                <c:invertIfNegative val="0"/>
                <c:cat>
                  <c:strRef>
                    <c:extLst>
                      <c:ext uri="{02D57815-91ED-43cb-92C2-25804820EDAC}">
                        <c15:formulaRef>
                          <c15:sqref>'INFORME 1'!$A$111</c15:sqref>
                        </c15:formulaRef>
                      </c:ext>
                    </c:extLst>
                    <c:strCache>
                      <c:ptCount val="1"/>
                      <c:pt idx="0">
                        <c:v>TOTAL EJECUTADO</c:v>
                      </c:pt>
                    </c:strCache>
                  </c:strRef>
                </c:cat>
                <c:val>
                  <c:numRef>
                    <c:extLst>
                      <c:ext uri="{02D57815-91ED-43cb-92C2-25804820EDAC}">
                        <c15:formulaRef>
                          <c15:sqref>'INFORME 1'!$B$111</c15:sqref>
                        </c15:formulaRef>
                      </c:ext>
                    </c:extLst>
                    <c:numCache>
                      <c:formatCode>General</c:formatCode>
                      <c:ptCount val="1"/>
                    </c:numCache>
                  </c:numRef>
                </c:val>
                <c:extLst>
                  <c:ext xmlns:c16="http://schemas.microsoft.com/office/drawing/2014/chart" uri="{C3380CC4-5D6E-409C-BE32-E72D297353CC}">
                    <c16:uniqueId val="{00000002-A707-4CB0-873D-E96D3E062B75}"/>
                  </c:ext>
                </c:extLst>
              </c15:ser>
            </c15:filteredBarSeries>
            <c15:filteredBarSeries>
              <c15:ser>
                <c:idx val="1"/>
                <c:order val="1"/>
                <c:spPr>
                  <a:solidFill>
                    <a:schemeClr val="accent2"/>
                  </a:solidFill>
                  <a:ln>
                    <a:noFill/>
                  </a:ln>
                  <a:effectLst/>
                  <a:sp3d/>
                </c:spPr>
                <c:invertIfNegative val="0"/>
                <c:cat>
                  <c:strRef>
                    <c:extLst xmlns:c15="http://schemas.microsoft.com/office/drawing/2012/chart">
                      <c:ext xmlns:c15="http://schemas.microsoft.com/office/drawing/2012/chart" uri="{02D57815-91ED-43cb-92C2-25804820EDAC}">
                        <c15:formulaRef>
                          <c15:sqref>'INFORME 1'!$A$111</c15:sqref>
                        </c15:formulaRef>
                      </c:ext>
                    </c:extLst>
                    <c:strCache>
                      <c:ptCount val="1"/>
                      <c:pt idx="0">
                        <c:v>TOTAL EJECUTADO</c:v>
                      </c:pt>
                    </c:strCache>
                  </c:strRef>
                </c:cat>
                <c:val>
                  <c:numRef>
                    <c:extLst xmlns:c15="http://schemas.microsoft.com/office/drawing/2012/chart">
                      <c:ext xmlns:c15="http://schemas.microsoft.com/office/drawing/2012/chart" uri="{02D57815-91ED-43cb-92C2-25804820EDAC}">
                        <c15:formulaRef>
                          <c15:sqref>'INFORME 1'!$C$111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3-A707-4CB0-873D-E96D3E062B75}"/>
                  </c:ext>
                </c:extLst>
              </c15:ser>
            </c15:filteredBarSeries>
            <c15:filteredBarSeries>
              <c15:ser>
                <c:idx val="2"/>
                <c:order val="2"/>
                <c:spPr>
                  <a:solidFill>
                    <a:schemeClr val="accent3"/>
                  </a:solidFill>
                  <a:ln>
                    <a:noFill/>
                  </a:ln>
                  <a:effectLst/>
                  <a:sp3d/>
                </c:spPr>
                <c:invertIfNegative val="0"/>
                <c:cat>
                  <c:strRef>
                    <c:extLst xmlns:c15="http://schemas.microsoft.com/office/drawing/2012/chart">
                      <c:ext xmlns:c15="http://schemas.microsoft.com/office/drawing/2012/chart" uri="{02D57815-91ED-43cb-92C2-25804820EDAC}">
                        <c15:formulaRef>
                          <c15:sqref>'INFORME 1'!$A$111</c15:sqref>
                        </c15:formulaRef>
                      </c:ext>
                    </c:extLst>
                    <c:strCache>
                      <c:ptCount val="1"/>
                      <c:pt idx="0">
                        <c:v>TOTAL EJECUTADO</c:v>
                      </c:pt>
                    </c:strCache>
                  </c:strRef>
                </c:cat>
                <c:val>
                  <c:numRef>
                    <c:extLst xmlns:c15="http://schemas.microsoft.com/office/drawing/2012/chart">
                      <c:ext xmlns:c15="http://schemas.microsoft.com/office/drawing/2012/chart" uri="{02D57815-91ED-43cb-92C2-25804820EDAC}">
                        <c15:formulaRef>
                          <c15:sqref>'INFORME 1'!$D$111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4-A707-4CB0-873D-E96D3E062B75}"/>
                  </c:ext>
                </c:extLst>
              </c15:ser>
            </c15:filteredBarSeries>
            <c15:filteredBarSeries>
              <c15:ser>
                <c:idx val="3"/>
                <c:order val="3"/>
                <c:spPr>
                  <a:solidFill>
                    <a:schemeClr val="accent4"/>
                  </a:solidFill>
                  <a:ln>
                    <a:noFill/>
                  </a:ln>
                  <a:effectLst/>
                  <a:sp3d/>
                </c:spPr>
                <c:invertIfNegative val="0"/>
                <c:cat>
                  <c:strRef>
                    <c:extLst xmlns:c15="http://schemas.microsoft.com/office/drawing/2012/chart">
                      <c:ext xmlns:c15="http://schemas.microsoft.com/office/drawing/2012/chart" uri="{02D57815-91ED-43cb-92C2-25804820EDAC}">
                        <c15:formulaRef>
                          <c15:sqref>'INFORME 1'!$A$111</c15:sqref>
                        </c15:formulaRef>
                      </c:ext>
                    </c:extLst>
                    <c:strCache>
                      <c:ptCount val="1"/>
                      <c:pt idx="0">
                        <c:v>TOTAL EJECUTADO</c:v>
                      </c:pt>
                    </c:strCache>
                  </c:strRef>
                </c:cat>
                <c:val>
                  <c:numRef>
                    <c:extLst xmlns:c15="http://schemas.microsoft.com/office/drawing/2012/chart">
                      <c:ext xmlns:c15="http://schemas.microsoft.com/office/drawing/2012/chart" uri="{02D57815-91ED-43cb-92C2-25804820EDAC}">
                        <c15:formulaRef>
                          <c15:sqref>'INFORME 1'!$E$111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5-A707-4CB0-873D-E96D3E062B75}"/>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c:ext xmlns:c15="http://schemas.microsoft.com/office/drawing/2012/chart" uri="{02D57815-91ED-43cb-92C2-25804820EDAC}">
                        <c15:formulaRef>
                          <c15:sqref>'INFORME 1'!$A$111</c15:sqref>
                        </c15:formulaRef>
                      </c:ext>
                    </c:extLst>
                    <c:strCache>
                      <c:ptCount val="1"/>
                      <c:pt idx="0">
                        <c:v>TOTAL EJECUTADO</c:v>
                      </c:pt>
                    </c:strCache>
                  </c:strRef>
                </c:cat>
                <c:val>
                  <c:numRef>
                    <c:extLst xmlns:c15="http://schemas.microsoft.com/office/drawing/2012/chart">
                      <c:ext xmlns:c15="http://schemas.microsoft.com/office/drawing/2012/chart" uri="{02D57815-91ED-43cb-92C2-25804820EDAC}">
                        <c15:formulaRef>
                          <c15:sqref>'INFORME 1'!$H$111</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6-A707-4CB0-873D-E96D3E062B75}"/>
                  </c:ext>
                </c:extLst>
              </c15:ser>
            </c15:filteredBarSeries>
          </c:ext>
        </c:extLst>
      </c:bar3DChart>
      <c:catAx>
        <c:axId val="5060935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06095872"/>
        <c:crosses val="autoZero"/>
        <c:auto val="1"/>
        <c:lblAlgn val="ctr"/>
        <c:lblOffset val="100"/>
        <c:noMultiLvlLbl val="0"/>
      </c:catAx>
      <c:valAx>
        <c:axId val="506095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06093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CUMPLIMIENTO PAAC-ESSMAR E.S.P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4"/>
          <c:order val="4"/>
          <c:spPr>
            <a:solidFill>
              <a:schemeClr val="accent5"/>
            </a:solidFill>
            <a:ln>
              <a:noFill/>
            </a:ln>
            <a:effectLst/>
            <a:sp3d/>
          </c:spPr>
          <c:invertIfNegative val="0"/>
          <c:cat>
            <c:strRef>
              <c:f>'INFORME 1'!$A$107:$A$110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1'!$F$107:$F$110</c:f>
              <c:numCache>
                <c:formatCode>0.00%</c:formatCode>
                <c:ptCount val="4"/>
                <c:pt idx="0">
                  <c:v>7.5000000000000011E-2</c:v>
                </c:pt>
                <c:pt idx="1">
                  <c:v>7.5000000000000011E-2</c:v>
                </c:pt>
                <c:pt idx="2">
                  <c:v>0.115</c:v>
                </c:pt>
                <c:pt idx="3">
                  <c:v>6.25E-2</c:v>
                </c:pt>
              </c:numCache>
            </c:numRef>
          </c:val>
          <c:extLst>
            <c:ext xmlns:c16="http://schemas.microsoft.com/office/drawing/2014/chart" uri="{C3380CC4-5D6E-409C-BE32-E72D297353CC}">
              <c16:uniqueId val="{00000000-9044-4050-B454-C389A9AD3C5D}"/>
            </c:ext>
          </c:extLst>
        </c:ser>
        <c:ser>
          <c:idx val="5"/>
          <c:order val="5"/>
          <c:spPr>
            <a:solidFill>
              <a:srgbClr val="FFC000"/>
            </a:solidFill>
            <a:ln>
              <a:noFill/>
            </a:ln>
            <a:effectLst/>
            <a:sp3d/>
          </c:spPr>
          <c:invertIfNegative val="0"/>
          <c:cat>
            <c:strRef>
              <c:f>'INFORME 1'!$A$107:$A$110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1'!$G$107:$G$110</c:f>
              <c:numCache>
                <c:formatCode>0%</c:formatCode>
                <c:ptCount val="4"/>
                <c:pt idx="0">
                  <c:v>0.25</c:v>
                </c:pt>
                <c:pt idx="1">
                  <c:v>0.25</c:v>
                </c:pt>
                <c:pt idx="2">
                  <c:v>0.25</c:v>
                </c:pt>
                <c:pt idx="3">
                  <c:v>0.25</c:v>
                </c:pt>
              </c:numCache>
            </c:numRef>
          </c:val>
          <c:extLst>
            <c:ext xmlns:c16="http://schemas.microsoft.com/office/drawing/2014/chart" uri="{C3380CC4-5D6E-409C-BE32-E72D297353CC}">
              <c16:uniqueId val="{00000001-9044-4050-B454-C389A9AD3C5D}"/>
            </c:ext>
          </c:extLst>
        </c:ser>
        <c:dLbls>
          <c:showLegendKey val="0"/>
          <c:showVal val="0"/>
          <c:showCatName val="0"/>
          <c:showSerName val="0"/>
          <c:showPercent val="0"/>
          <c:showBubbleSize val="0"/>
        </c:dLbls>
        <c:gapWidth val="150"/>
        <c:shape val="box"/>
        <c:axId val="506096656"/>
        <c:axId val="506094304"/>
        <c:axId val="0"/>
        <c:extLst>
          <c:ext xmlns:c15="http://schemas.microsoft.com/office/drawing/2012/chart" uri="{02D57815-91ED-43cb-92C2-25804820EDAC}">
            <c15:filteredBarSeries>
              <c15:ser>
                <c:idx val="0"/>
                <c:order val="0"/>
                <c:spPr>
                  <a:solidFill>
                    <a:schemeClr val="accent1"/>
                  </a:solidFill>
                  <a:ln>
                    <a:noFill/>
                  </a:ln>
                  <a:effectLst/>
                  <a:sp3d/>
                </c:spPr>
                <c:invertIfNegative val="0"/>
                <c:cat>
                  <c:strRef>
                    <c:extLst>
                      <c:ext uri="{02D57815-91ED-43cb-92C2-25804820EDAC}">
                        <c15:formulaRef>
                          <c15:sqref>'INFORME 1'!$A$107:$A$110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c:ext uri="{02D57815-91ED-43cb-92C2-25804820EDAC}">
                        <c15:formulaRef>
                          <c15:sqref>'INFORME 1'!$B$107:$B$110</c15:sqref>
                        </c15:formulaRef>
                      </c:ext>
                    </c:extLst>
                    <c:numCache>
                      <c:formatCode>General</c:formatCode>
                      <c:ptCount val="4"/>
                    </c:numCache>
                  </c:numRef>
                </c:val>
                <c:extLst>
                  <c:ext xmlns:c16="http://schemas.microsoft.com/office/drawing/2014/chart" uri="{C3380CC4-5D6E-409C-BE32-E72D297353CC}">
                    <c16:uniqueId val="{00000002-9044-4050-B454-C389A9AD3C5D}"/>
                  </c:ext>
                </c:extLst>
              </c15:ser>
            </c15:filteredBarSeries>
            <c15:filteredBarSeries>
              <c15:ser>
                <c:idx val="1"/>
                <c:order val="1"/>
                <c:spPr>
                  <a:solidFill>
                    <a:schemeClr val="accent2"/>
                  </a:solidFill>
                  <a:ln>
                    <a:noFill/>
                  </a:ln>
                  <a:effectLst/>
                  <a:sp3d/>
                </c:spPr>
                <c:invertIfNegative val="0"/>
                <c:cat>
                  <c:strRef>
                    <c:extLst xmlns:c15="http://schemas.microsoft.com/office/drawing/2012/chart">
                      <c:ext xmlns:c15="http://schemas.microsoft.com/office/drawing/2012/chart" uri="{02D57815-91ED-43cb-92C2-25804820EDAC}">
                        <c15:formulaRef>
                          <c15:sqref>'INFORME 1'!$A$107:$A$110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1'!$C$107:$C$110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3-9044-4050-B454-C389A9AD3C5D}"/>
                  </c:ext>
                </c:extLst>
              </c15:ser>
            </c15:filteredBarSeries>
            <c15:filteredBarSeries>
              <c15:ser>
                <c:idx val="2"/>
                <c:order val="2"/>
                <c:spPr>
                  <a:solidFill>
                    <a:schemeClr val="accent3"/>
                  </a:solidFill>
                  <a:ln>
                    <a:noFill/>
                  </a:ln>
                  <a:effectLst/>
                  <a:sp3d/>
                </c:spPr>
                <c:invertIfNegative val="0"/>
                <c:cat>
                  <c:strRef>
                    <c:extLst xmlns:c15="http://schemas.microsoft.com/office/drawing/2012/chart">
                      <c:ext xmlns:c15="http://schemas.microsoft.com/office/drawing/2012/chart" uri="{02D57815-91ED-43cb-92C2-25804820EDAC}">
                        <c15:formulaRef>
                          <c15:sqref>'INFORME 1'!$A$107:$A$110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1'!$D$107:$D$110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4-9044-4050-B454-C389A9AD3C5D}"/>
                  </c:ext>
                </c:extLst>
              </c15:ser>
            </c15:filteredBarSeries>
            <c15:filteredBarSeries>
              <c15:ser>
                <c:idx val="3"/>
                <c:order val="3"/>
                <c:spPr>
                  <a:solidFill>
                    <a:schemeClr val="accent4"/>
                  </a:solidFill>
                  <a:ln>
                    <a:noFill/>
                  </a:ln>
                  <a:effectLst/>
                  <a:sp3d/>
                </c:spPr>
                <c:invertIfNegative val="0"/>
                <c:cat>
                  <c:strRef>
                    <c:extLst xmlns:c15="http://schemas.microsoft.com/office/drawing/2012/chart">
                      <c:ext xmlns:c15="http://schemas.microsoft.com/office/drawing/2012/chart" uri="{02D57815-91ED-43cb-92C2-25804820EDAC}">
                        <c15:formulaRef>
                          <c15:sqref>'INFORME 1'!$A$107:$A$110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1'!$E$107:$E$110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5-9044-4050-B454-C389A9AD3C5D}"/>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c:ext xmlns:c15="http://schemas.microsoft.com/office/drawing/2012/chart" uri="{02D57815-91ED-43cb-92C2-25804820EDAC}">
                        <c15:formulaRef>
                          <c15:sqref>'INFORME 1'!$A$107:$A$110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1'!$H$107:$H$110</c15:sqref>
                        </c15:formulaRef>
                      </c:ext>
                    </c:extLst>
                    <c:numCache>
                      <c:formatCode>0%</c:formatCode>
                      <c:ptCount val="4"/>
                    </c:numCache>
                  </c:numRef>
                </c:val>
                <c:extLst xmlns:c15="http://schemas.microsoft.com/office/drawing/2012/chart">
                  <c:ext xmlns:c16="http://schemas.microsoft.com/office/drawing/2014/chart" uri="{C3380CC4-5D6E-409C-BE32-E72D297353CC}">
                    <c16:uniqueId val="{00000006-9044-4050-B454-C389A9AD3C5D}"/>
                  </c:ext>
                </c:extLst>
              </c15:ser>
            </c15:filteredBarSeries>
          </c:ext>
        </c:extLst>
      </c:bar3DChart>
      <c:catAx>
        <c:axId val="50609665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6094304"/>
        <c:crosses val="autoZero"/>
        <c:auto val="1"/>
        <c:lblAlgn val="ctr"/>
        <c:lblOffset val="100"/>
        <c:noMultiLvlLbl val="0"/>
      </c:catAx>
      <c:valAx>
        <c:axId val="5060943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6096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CO" b="1">
                <a:solidFill>
                  <a:sysClr val="windowText" lastClr="000000"/>
                </a:solidFill>
              </a:rPr>
              <a:t>CUMPLIMIENTO PAAC - ESSMAR E.S.P.</a:t>
            </a:r>
          </a:p>
        </c:rich>
      </c:tx>
      <c:layout>
        <c:manualLayout>
          <c:xMode val="edge"/>
          <c:yMode val="edge"/>
          <c:x val="0.18975"/>
          <c:y val="2.314814814814814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769225721784777"/>
          <c:y val="0.17171296296296298"/>
          <c:w val="0.71299321959755035"/>
          <c:h val="0.32801655001458146"/>
        </c:manualLayout>
      </c:layout>
      <c:bar3DChart>
        <c:barDir val="col"/>
        <c:grouping val="clustered"/>
        <c:varyColors val="0"/>
        <c:ser>
          <c:idx val="4"/>
          <c:order val="4"/>
          <c:tx>
            <c:v>EJECUTADO</c:v>
          </c:tx>
          <c:spPr>
            <a:solidFill>
              <a:schemeClr val="accent5"/>
            </a:solidFill>
            <a:ln>
              <a:noFill/>
            </a:ln>
            <a:effectLst/>
            <a:sp3d/>
          </c:spPr>
          <c:invertIfNegative val="0"/>
          <c:cat>
            <c:strRef>
              <c:f>'INFORME 1'!$A$57:$A$60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1'!$F$57:$F$60</c:f>
              <c:numCache>
                <c:formatCode>0.00%</c:formatCode>
                <c:ptCount val="4"/>
                <c:pt idx="0">
                  <c:v>0.09</c:v>
                </c:pt>
                <c:pt idx="1">
                  <c:v>0.11499999999999999</c:v>
                </c:pt>
                <c:pt idx="2">
                  <c:v>0.09</c:v>
                </c:pt>
                <c:pt idx="3">
                  <c:v>6.25E-2</c:v>
                </c:pt>
              </c:numCache>
            </c:numRef>
          </c:val>
          <c:extLst>
            <c:ext xmlns:c16="http://schemas.microsoft.com/office/drawing/2014/chart" uri="{C3380CC4-5D6E-409C-BE32-E72D297353CC}">
              <c16:uniqueId val="{00000000-42E6-486A-8D88-6DCA710B4B7A}"/>
            </c:ext>
          </c:extLst>
        </c:ser>
        <c:ser>
          <c:idx val="5"/>
          <c:order val="5"/>
          <c:tx>
            <c:v>PROGRAMADO</c:v>
          </c:tx>
          <c:spPr>
            <a:solidFill>
              <a:srgbClr val="FFC000"/>
            </a:solidFill>
            <a:ln>
              <a:noFill/>
            </a:ln>
            <a:effectLst/>
            <a:sp3d/>
          </c:spPr>
          <c:invertIfNegative val="0"/>
          <c:cat>
            <c:strRef>
              <c:f>'INFORME 1'!$A$57:$A$60</c:f>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f>'INFORME 1'!$G$57:$G$60</c:f>
              <c:numCache>
                <c:formatCode>0%</c:formatCode>
                <c:ptCount val="4"/>
                <c:pt idx="0">
                  <c:v>0.25</c:v>
                </c:pt>
                <c:pt idx="1">
                  <c:v>0.25</c:v>
                </c:pt>
                <c:pt idx="2">
                  <c:v>0.25</c:v>
                </c:pt>
                <c:pt idx="3">
                  <c:v>0.25</c:v>
                </c:pt>
              </c:numCache>
            </c:numRef>
          </c:val>
          <c:extLst>
            <c:ext xmlns:c16="http://schemas.microsoft.com/office/drawing/2014/chart" uri="{C3380CC4-5D6E-409C-BE32-E72D297353CC}">
              <c16:uniqueId val="{00000001-42E6-486A-8D88-6DCA710B4B7A}"/>
            </c:ext>
          </c:extLst>
        </c:ser>
        <c:dLbls>
          <c:showLegendKey val="0"/>
          <c:showVal val="0"/>
          <c:showCatName val="0"/>
          <c:showSerName val="0"/>
          <c:showPercent val="0"/>
          <c:showBubbleSize val="0"/>
        </c:dLbls>
        <c:gapWidth val="150"/>
        <c:shape val="box"/>
        <c:axId val="438964616"/>
        <c:axId val="438966576"/>
        <c:axId val="0"/>
        <c:extLst>
          <c:ext xmlns:c15="http://schemas.microsoft.com/office/drawing/2012/chart" uri="{02D57815-91ED-43cb-92C2-25804820EDAC}">
            <c15:filteredBarSeries>
              <c15:ser>
                <c:idx val="0"/>
                <c:order val="0"/>
                <c:tx>
                  <c:v>Series1</c:v>
                </c:tx>
                <c:spPr>
                  <a:solidFill>
                    <a:schemeClr val="accent1"/>
                  </a:solidFill>
                  <a:ln>
                    <a:noFill/>
                  </a:ln>
                  <a:effectLst/>
                  <a:sp3d/>
                </c:spPr>
                <c:invertIfNegative val="0"/>
                <c:cat>
                  <c:strRef>
                    <c:extLst>
                      <c:ext uri="{02D57815-91ED-43cb-92C2-25804820EDAC}">
                        <c15:formulaRef>
                          <c15:sqref>'INFORME 1'!$A$57:$A$60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c:ext uri="{02D57815-91ED-43cb-92C2-25804820EDAC}">
                        <c15:formulaRef>
                          <c15:sqref>'INFORME 1'!$B$57:$B$60</c15:sqref>
                        </c15:formulaRef>
                      </c:ext>
                    </c:extLst>
                    <c:numCache>
                      <c:formatCode>General</c:formatCode>
                      <c:ptCount val="4"/>
                    </c:numCache>
                  </c:numRef>
                </c:val>
                <c:extLst>
                  <c:ext xmlns:c16="http://schemas.microsoft.com/office/drawing/2014/chart" uri="{C3380CC4-5D6E-409C-BE32-E72D297353CC}">
                    <c16:uniqueId val="{00000002-42E6-486A-8D88-6DCA710B4B7A}"/>
                  </c:ext>
                </c:extLst>
              </c15:ser>
            </c15:filteredBarSeries>
            <c15:filteredBarSeries>
              <c15:ser>
                <c:idx val="1"/>
                <c:order val="1"/>
                <c:tx>
                  <c:v>Series2</c:v>
                </c:tx>
                <c:spPr>
                  <a:solidFill>
                    <a:schemeClr val="accent2"/>
                  </a:solidFill>
                  <a:ln>
                    <a:noFill/>
                  </a:ln>
                  <a:effectLst/>
                  <a:sp3d/>
                </c:spPr>
                <c:invertIfNegative val="0"/>
                <c:cat>
                  <c:strRef>
                    <c:extLst xmlns:c15="http://schemas.microsoft.com/office/drawing/2012/chart">
                      <c:ext xmlns:c15="http://schemas.microsoft.com/office/drawing/2012/chart" uri="{02D57815-91ED-43cb-92C2-25804820EDAC}">
                        <c15:formulaRef>
                          <c15:sqref>'INFORME 1'!$A$57:$A$60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1'!$C$57:$C$60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3-42E6-486A-8D88-6DCA710B4B7A}"/>
                  </c:ext>
                </c:extLst>
              </c15:ser>
            </c15:filteredBarSeries>
            <c15:filteredBarSeries>
              <c15:ser>
                <c:idx val="2"/>
                <c:order val="2"/>
                <c:tx>
                  <c:v>Series3</c:v>
                </c:tx>
                <c:spPr>
                  <a:solidFill>
                    <a:schemeClr val="accent3"/>
                  </a:solidFill>
                  <a:ln>
                    <a:noFill/>
                  </a:ln>
                  <a:effectLst/>
                  <a:sp3d/>
                </c:spPr>
                <c:invertIfNegative val="0"/>
                <c:cat>
                  <c:strRef>
                    <c:extLst xmlns:c15="http://schemas.microsoft.com/office/drawing/2012/chart">
                      <c:ext xmlns:c15="http://schemas.microsoft.com/office/drawing/2012/chart" uri="{02D57815-91ED-43cb-92C2-25804820EDAC}">
                        <c15:formulaRef>
                          <c15:sqref>'INFORME 1'!$A$57:$A$60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1'!$D$57:$D$60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4-42E6-486A-8D88-6DCA710B4B7A}"/>
                  </c:ext>
                </c:extLst>
              </c15:ser>
            </c15:filteredBarSeries>
            <c15:filteredBarSeries>
              <c15:ser>
                <c:idx val="3"/>
                <c:order val="3"/>
                <c:tx>
                  <c:v>Series4</c:v>
                </c:tx>
                <c:spPr>
                  <a:solidFill>
                    <a:schemeClr val="accent4"/>
                  </a:solidFill>
                  <a:ln>
                    <a:noFill/>
                  </a:ln>
                  <a:effectLst/>
                  <a:sp3d/>
                </c:spPr>
                <c:invertIfNegative val="0"/>
                <c:cat>
                  <c:strRef>
                    <c:extLst xmlns:c15="http://schemas.microsoft.com/office/drawing/2012/chart">
                      <c:ext xmlns:c15="http://schemas.microsoft.com/office/drawing/2012/chart" uri="{02D57815-91ED-43cb-92C2-25804820EDAC}">
                        <c15:formulaRef>
                          <c15:sqref>'INFORME 1'!$A$57:$A$60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1'!$E$57:$E$60</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5-42E6-486A-8D88-6DCA710B4B7A}"/>
                  </c:ext>
                </c:extLst>
              </c15:ser>
            </c15:filteredBarSeries>
            <c15:filteredBarSeries>
              <c15:ser>
                <c:idx val="6"/>
                <c:order val="6"/>
                <c:spPr>
                  <a:solidFill>
                    <a:schemeClr val="accent1">
                      <a:lumMod val="60000"/>
                    </a:schemeClr>
                  </a:solidFill>
                  <a:ln>
                    <a:noFill/>
                  </a:ln>
                  <a:effectLst/>
                  <a:sp3d/>
                </c:spPr>
                <c:invertIfNegative val="0"/>
                <c:cat>
                  <c:strRef>
                    <c:extLst xmlns:c15="http://schemas.microsoft.com/office/drawing/2012/chart">
                      <c:ext xmlns:c15="http://schemas.microsoft.com/office/drawing/2012/chart" uri="{02D57815-91ED-43cb-92C2-25804820EDAC}">
                        <c15:formulaRef>
                          <c15:sqref>'INFORME 1'!$A$57:$A$60</c15:sqref>
                        </c15:formulaRef>
                      </c:ext>
                    </c:extLst>
                    <c:strCache>
                      <c:ptCount val="4"/>
                      <c:pt idx="0">
                        <c:v>Gestión de Riesgo</c:v>
                      </c:pt>
                      <c:pt idx="1">
                        <c:v>Racionalización de Trámites</c:v>
                      </c:pt>
                      <c:pt idx="2">
                        <c:v>Rendición de Cuentas</c:v>
                      </c:pt>
                      <c:pt idx="3">
                        <c:v>Estrategias de Servicio al Ciudadano e implementación de la Ley de Transparencia y Atención al Ciudadano</c:v>
                      </c:pt>
                    </c:strCache>
                  </c:strRef>
                </c:cat>
                <c:val>
                  <c:numRef>
                    <c:extLst xmlns:c15="http://schemas.microsoft.com/office/drawing/2012/chart">
                      <c:ext xmlns:c15="http://schemas.microsoft.com/office/drawing/2012/chart" uri="{02D57815-91ED-43cb-92C2-25804820EDAC}">
                        <c15:formulaRef>
                          <c15:sqref>'INFORME 1'!$H$57:$H$60</c15:sqref>
                        </c15:formulaRef>
                      </c:ext>
                    </c:extLst>
                    <c:numCache>
                      <c:formatCode>0%</c:formatCode>
                      <c:ptCount val="4"/>
                    </c:numCache>
                  </c:numRef>
                </c:val>
                <c:extLst xmlns:c15="http://schemas.microsoft.com/office/drawing/2012/chart">
                  <c:ext xmlns:c16="http://schemas.microsoft.com/office/drawing/2014/chart" uri="{C3380CC4-5D6E-409C-BE32-E72D297353CC}">
                    <c16:uniqueId val="{00000006-42E6-486A-8D88-6DCA710B4B7A}"/>
                  </c:ext>
                </c:extLst>
              </c15:ser>
            </c15:filteredBarSeries>
          </c:ext>
        </c:extLst>
      </c:bar3DChart>
      <c:catAx>
        <c:axId val="43896461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38966576"/>
        <c:crosses val="autoZero"/>
        <c:auto val="1"/>
        <c:lblAlgn val="ctr"/>
        <c:lblOffset val="100"/>
        <c:noMultiLvlLbl val="0"/>
      </c:catAx>
      <c:valAx>
        <c:axId val="4389665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38964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19049</xdr:colOff>
      <xdr:row>1</xdr:row>
      <xdr:rowOff>9525</xdr:rowOff>
    </xdr:from>
    <xdr:to>
      <xdr:col>2</xdr:col>
      <xdr:colOff>123824</xdr:colOff>
      <xdr:row>1</xdr:row>
      <xdr:rowOff>982779</xdr:rowOff>
    </xdr:to>
    <xdr:pic>
      <xdr:nvPicPr>
        <xdr:cNvPr id="10" name="Imagen 9" descr="IMG_3644">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6299" r="1102" b="26352"/>
        <a:stretch>
          <a:fillRect/>
        </a:stretch>
      </xdr:blipFill>
      <xdr:spPr bwMode="auto">
        <a:xfrm>
          <a:off x="2305049" y="209550"/>
          <a:ext cx="1628775" cy="973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155509</xdr:rowOff>
    </xdr:from>
    <xdr:ext cx="2177143" cy="855307"/>
    <xdr:pic>
      <xdr:nvPicPr>
        <xdr:cNvPr id="2" name="image4.jpg" descr="IMG_3644">
          <a:extLst>
            <a:ext uri="{FF2B5EF4-FFF2-40B4-BE49-F238E27FC236}">
              <a16:creationId xmlns:a16="http://schemas.microsoft.com/office/drawing/2014/main" id="{00000000-0008-0000-0100-000002000000}"/>
            </a:ext>
          </a:extLst>
        </xdr:cNvPr>
        <xdr:cNvPicPr preferRelativeResize="0"/>
      </xdr:nvPicPr>
      <xdr:blipFill rotWithShape="1">
        <a:blip xmlns:r="http://schemas.openxmlformats.org/officeDocument/2006/relationships" r:embed="rId1" cstate="print"/>
        <a:srcRect t="29293" b="29293"/>
        <a:stretch/>
      </xdr:blipFill>
      <xdr:spPr>
        <a:xfrm>
          <a:off x="0" y="155509"/>
          <a:ext cx="2177143" cy="855307"/>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57149</xdr:colOff>
      <xdr:row>0</xdr:row>
      <xdr:rowOff>47625</xdr:rowOff>
    </xdr:from>
    <xdr:to>
      <xdr:col>2</xdr:col>
      <xdr:colOff>161924</xdr:colOff>
      <xdr:row>0</xdr:row>
      <xdr:rowOff>1087554</xdr:rowOff>
    </xdr:to>
    <xdr:pic>
      <xdr:nvPicPr>
        <xdr:cNvPr id="6" name="Imagen 5" descr="IMG_3644">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6299" r="1102" b="26352"/>
        <a:stretch>
          <a:fillRect/>
        </a:stretch>
      </xdr:blipFill>
      <xdr:spPr bwMode="auto">
        <a:xfrm>
          <a:off x="57149" y="47625"/>
          <a:ext cx="1628775" cy="1039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xdr:colOff>
      <xdr:row>12</xdr:row>
      <xdr:rowOff>14287</xdr:rowOff>
    </xdr:from>
    <xdr:to>
      <xdr:col>5</xdr:col>
      <xdr:colOff>776287</xdr:colOff>
      <xdr:row>26</xdr:row>
      <xdr:rowOff>90487</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814387</xdr:colOff>
      <xdr:row>12</xdr:row>
      <xdr:rowOff>14287</xdr:rowOff>
    </xdr:from>
    <xdr:to>
      <xdr:col>10</xdr:col>
      <xdr:colOff>714375</xdr:colOff>
      <xdr:row>26</xdr:row>
      <xdr:rowOff>76200</xdr:rowOff>
    </xdr:to>
    <xdr:graphicFrame macro="">
      <xdr:nvGraphicFramePr>
        <xdr:cNvPr id="13" name="Gráfico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804863</xdr:colOff>
      <xdr:row>62</xdr:row>
      <xdr:rowOff>42862</xdr:rowOff>
    </xdr:from>
    <xdr:to>
      <xdr:col>11</xdr:col>
      <xdr:colOff>9526</xdr:colOff>
      <xdr:row>76</xdr:row>
      <xdr:rowOff>85725</xdr:rowOff>
    </xdr:to>
    <xdr:graphicFrame macro="">
      <xdr:nvGraphicFramePr>
        <xdr:cNvPr id="15" name="Gráfico 14">
          <a:extLst>
            <a:ext uri="{FF2B5EF4-FFF2-40B4-BE49-F238E27FC236}">
              <a16:creationId xmlns:a16="http://schemas.microsoft.com/office/drawing/2014/main" id="{00000000-0008-0000-02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795338</xdr:colOff>
      <xdr:row>112</xdr:row>
      <xdr:rowOff>33336</xdr:rowOff>
    </xdr:from>
    <xdr:to>
      <xdr:col>10</xdr:col>
      <xdr:colOff>723901</xdr:colOff>
      <xdr:row>126</xdr:row>
      <xdr:rowOff>104775</xdr:rowOff>
    </xdr:to>
    <xdr:graphicFrame macro="">
      <xdr:nvGraphicFramePr>
        <xdr:cNvPr id="16" name="Gráfico 15">
          <a:extLst>
            <a:ext uri="{FF2B5EF4-FFF2-40B4-BE49-F238E27FC236}">
              <a16:creationId xmlns:a16="http://schemas.microsoft.com/office/drawing/2014/main" id="{00000000-0008-0000-02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112</xdr:row>
      <xdr:rowOff>42862</xdr:rowOff>
    </xdr:from>
    <xdr:to>
      <xdr:col>5</xdr:col>
      <xdr:colOff>762000</xdr:colOff>
      <xdr:row>126</xdr:row>
      <xdr:rowOff>119062</xdr:rowOff>
    </xdr:to>
    <xdr:graphicFrame macro="">
      <xdr:nvGraphicFramePr>
        <xdr:cNvPr id="17" name="Gráfico 16">
          <a:extLst>
            <a:ext uri="{FF2B5EF4-FFF2-40B4-BE49-F238E27FC236}">
              <a16:creationId xmlns:a16="http://schemas.microsoft.com/office/drawing/2014/main" id="{00000000-0008-0000-02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62</xdr:row>
      <xdr:rowOff>33336</xdr:rowOff>
    </xdr:from>
    <xdr:to>
      <xdr:col>5</xdr:col>
      <xdr:colOff>762000</xdr:colOff>
      <xdr:row>76</xdr:row>
      <xdr:rowOff>76200</xdr:rowOff>
    </xdr:to>
    <xdr:graphicFrame macro="">
      <xdr:nvGraphicFramePr>
        <xdr:cNvPr id="18" name="Gráfico 17">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showGridLines="0" topLeftCell="A7" workbookViewId="0">
      <selection activeCell="P2" sqref="P2"/>
    </sheetView>
  </sheetViews>
  <sheetFormatPr baseColWidth="10" defaultRowHeight="15" x14ac:dyDescent="0.25"/>
  <sheetData>
    <row r="1" spans="1:12" ht="15.75" thickBot="1" x14ac:dyDescent="0.3"/>
    <row r="2" spans="1:12" ht="80.25" customHeight="1" thickBot="1" x14ac:dyDescent="0.4">
      <c r="A2" s="166" t="s">
        <v>97</v>
      </c>
      <c r="B2" s="167"/>
      <c r="C2" s="167"/>
      <c r="D2" s="167"/>
      <c r="E2" s="167"/>
      <c r="F2" s="167"/>
      <c r="G2" s="167"/>
      <c r="H2" s="167"/>
      <c r="I2" s="167"/>
      <c r="J2" s="167"/>
      <c r="K2" s="167"/>
      <c r="L2" s="168"/>
    </row>
    <row r="4" spans="1:12" x14ac:dyDescent="0.25">
      <c r="A4" s="83"/>
      <c r="B4" s="83"/>
      <c r="C4" s="83"/>
      <c r="D4" s="83"/>
      <c r="E4" s="83"/>
      <c r="F4" s="83"/>
      <c r="G4" s="83"/>
      <c r="H4" s="83"/>
      <c r="I4" s="83"/>
      <c r="J4" s="83"/>
      <c r="K4" s="83"/>
      <c r="L4" s="83"/>
    </row>
    <row r="5" spans="1:12" ht="122.25" customHeight="1" x14ac:dyDescent="0.25">
      <c r="A5" s="164" t="s">
        <v>94</v>
      </c>
      <c r="B5" s="169"/>
      <c r="C5" s="169"/>
      <c r="D5" s="169"/>
      <c r="E5" s="169"/>
      <c r="F5" s="169"/>
      <c r="G5" s="169"/>
      <c r="H5" s="169"/>
      <c r="I5" s="169"/>
      <c r="J5" s="169"/>
      <c r="K5" s="169"/>
      <c r="L5" s="169"/>
    </row>
    <row r="6" spans="1:12" x14ac:dyDescent="0.25">
      <c r="A6" s="83"/>
      <c r="B6" s="83"/>
      <c r="C6" s="83"/>
      <c r="D6" s="83"/>
      <c r="E6" s="83"/>
      <c r="F6" s="83"/>
      <c r="G6" s="83"/>
      <c r="H6" s="83"/>
      <c r="I6" s="83"/>
      <c r="J6" s="83"/>
      <c r="K6" s="83"/>
      <c r="L6" s="83"/>
    </row>
    <row r="7" spans="1:12" ht="93" customHeight="1" x14ac:dyDescent="0.25">
      <c r="A7" s="164" t="s">
        <v>95</v>
      </c>
      <c r="B7" s="170"/>
      <c r="C7" s="170"/>
      <c r="D7" s="170"/>
      <c r="E7" s="170"/>
      <c r="F7" s="170"/>
      <c r="G7" s="170"/>
      <c r="H7" s="170"/>
      <c r="I7" s="170"/>
      <c r="J7" s="170"/>
      <c r="K7" s="170"/>
      <c r="L7" s="170"/>
    </row>
    <row r="9" spans="1:12" ht="102" customHeight="1" x14ac:dyDescent="0.25">
      <c r="A9" s="164" t="s">
        <v>96</v>
      </c>
      <c r="B9" s="165"/>
      <c r="C9" s="165"/>
      <c r="D9" s="165"/>
      <c r="E9" s="165"/>
      <c r="F9" s="165"/>
      <c r="G9" s="165"/>
      <c r="H9" s="165"/>
      <c r="I9" s="165"/>
      <c r="J9" s="165"/>
      <c r="K9" s="165"/>
      <c r="L9" s="165"/>
    </row>
  </sheetData>
  <mergeCells count="4">
    <mergeCell ref="A9:L9"/>
    <mergeCell ref="A2:L2"/>
    <mergeCell ref="A5:L5"/>
    <mergeCell ref="A7:L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2"/>
  <sheetViews>
    <sheetView showGridLines="0" tabSelected="1" zoomScale="95" zoomScaleNormal="95" workbookViewId="0">
      <selection activeCell="M42" sqref="M42:M64"/>
    </sheetView>
  </sheetViews>
  <sheetFormatPr baseColWidth="10" defaultRowHeight="15" x14ac:dyDescent="0.25"/>
  <cols>
    <col min="1" max="1" width="16.7109375" customWidth="1"/>
    <col min="2" max="2" width="21.7109375" style="3" customWidth="1"/>
    <col min="3" max="3" width="21.5703125" style="5" customWidth="1"/>
    <col min="4" max="4" width="10" customWidth="1"/>
    <col min="5" max="5" width="10.7109375" style="2" customWidth="1"/>
    <col min="6" max="6" width="6.28515625" style="7" customWidth="1"/>
    <col min="7" max="7" width="5.5703125" style="10" customWidth="1"/>
    <col min="8" max="8" width="10" style="98" customWidth="1"/>
    <col min="9" max="9" width="12.28515625" style="10" customWidth="1"/>
    <col min="10" max="10" width="10.5703125" customWidth="1"/>
    <col min="11" max="11" width="12.140625" style="10" customWidth="1"/>
    <col min="12" max="12" width="21.85546875" customWidth="1"/>
    <col min="13" max="13" width="17" style="6" customWidth="1"/>
    <col min="14" max="14" width="15.85546875" customWidth="1"/>
  </cols>
  <sheetData>
    <row r="1" spans="1:14" ht="31.5" customHeight="1" x14ac:dyDescent="0.25">
      <c r="A1" s="209"/>
      <c r="B1" s="210"/>
      <c r="C1" s="215" t="s">
        <v>2</v>
      </c>
      <c r="D1" s="216"/>
      <c r="E1" s="216"/>
      <c r="F1" s="216"/>
      <c r="G1" s="216"/>
      <c r="H1" s="216"/>
      <c r="I1" s="216"/>
      <c r="J1" s="216"/>
      <c r="K1" s="216"/>
      <c r="L1" s="217"/>
      <c r="M1" s="207" t="s">
        <v>0</v>
      </c>
      <c r="N1" s="221"/>
    </row>
    <row r="2" spans="1:14" ht="26.25" x14ac:dyDescent="0.4">
      <c r="A2" s="211"/>
      <c r="B2" s="212"/>
      <c r="C2" s="218" t="s">
        <v>14</v>
      </c>
      <c r="D2" s="219"/>
      <c r="E2" s="219"/>
      <c r="F2" s="219"/>
      <c r="G2" s="219"/>
      <c r="H2" s="219"/>
      <c r="I2" s="219"/>
      <c r="J2" s="219"/>
      <c r="K2" s="219"/>
      <c r="L2" s="220"/>
      <c r="M2" s="208"/>
      <c r="N2" s="222"/>
    </row>
    <row r="3" spans="1:14" ht="32.25" customHeight="1" x14ac:dyDescent="0.4">
      <c r="A3" s="213"/>
      <c r="B3" s="214"/>
      <c r="C3" s="223" t="s">
        <v>15</v>
      </c>
      <c r="D3" s="223"/>
      <c r="E3" s="223"/>
      <c r="F3" s="223"/>
      <c r="G3" s="223"/>
      <c r="H3" s="223"/>
      <c r="I3" s="223"/>
      <c r="J3" s="223"/>
      <c r="K3" s="223"/>
      <c r="L3" s="224"/>
      <c r="M3" s="11" t="s">
        <v>1</v>
      </c>
      <c r="N3" s="1"/>
    </row>
    <row r="4" spans="1:14" ht="4.5" customHeight="1" x14ac:dyDescent="0.4">
      <c r="A4" s="78"/>
      <c r="B4" s="78"/>
      <c r="C4" s="84"/>
      <c r="D4" s="84"/>
      <c r="E4" s="84"/>
      <c r="F4" s="84"/>
      <c r="G4" s="84"/>
      <c r="H4" s="97"/>
      <c r="I4" s="84"/>
      <c r="J4" s="84"/>
      <c r="K4" s="84"/>
      <c r="L4" s="84"/>
      <c r="M4" s="85"/>
      <c r="N4" s="86"/>
    </row>
    <row r="5" spans="1:14" ht="4.5" customHeight="1" x14ac:dyDescent="0.4">
      <c r="A5" s="78"/>
      <c r="B5" s="78"/>
      <c r="C5" s="84"/>
      <c r="D5" s="84"/>
      <c r="E5" s="84"/>
      <c r="F5" s="84"/>
      <c r="G5" s="84"/>
      <c r="H5" s="97"/>
      <c r="I5" s="84"/>
      <c r="J5" s="84"/>
      <c r="K5" s="84"/>
      <c r="L5" s="84"/>
      <c r="M5" s="85"/>
      <c r="N5" s="86"/>
    </row>
    <row r="6" spans="1:14" ht="3.75" customHeight="1" x14ac:dyDescent="0.4">
      <c r="A6" s="78"/>
      <c r="B6" s="78"/>
      <c r="C6" s="84"/>
      <c r="D6" s="84"/>
      <c r="E6" s="84"/>
      <c r="F6" s="84"/>
      <c r="G6" s="84"/>
      <c r="H6" s="97"/>
      <c r="I6" s="84"/>
      <c r="J6" s="84"/>
      <c r="K6" s="84"/>
      <c r="L6" s="84"/>
      <c r="M6" s="85"/>
      <c r="N6" s="86"/>
    </row>
    <row r="7" spans="1:14" ht="3.75" customHeight="1" x14ac:dyDescent="0.25"/>
    <row r="8" spans="1:14" ht="3.75" customHeight="1" thickBot="1" x14ac:dyDescent="0.3">
      <c r="A8" s="13"/>
      <c r="B8" s="14"/>
      <c r="C8" s="15"/>
      <c r="D8" s="13"/>
      <c r="E8" s="16"/>
      <c r="F8" s="17"/>
      <c r="G8" s="18"/>
      <c r="H8" s="99"/>
      <c r="I8" s="18"/>
      <c r="J8" s="13"/>
      <c r="K8" s="18"/>
      <c r="L8" s="13"/>
      <c r="M8" s="19"/>
      <c r="N8" s="13"/>
    </row>
    <row r="9" spans="1:14" ht="32.25" customHeight="1" thickBot="1" x14ac:dyDescent="0.3">
      <c r="A9" s="20" t="s">
        <v>9</v>
      </c>
      <c r="B9" s="21" t="s">
        <v>4</v>
      </c>
      <c r="C9" s="76" t="s">
        <v>3</v>
      </c>
      <c r="D9" s="22" t="s">
        <v>106</v>
      </c>
      <c r="E9" s="23" t="s">
        <v>5</v>
      </c>
      <c r="F9" s="24" t="s">
        <v>11</v>
      </c>
      <c r="G9" s="25" t="s">
        <v>16</v>
      </c>
      <c r="H9" s="100" t="s">
        <v>7</v>
      </c>
      <c r="I9" s="25" t="s">
        <v>17</v>
      </c>
      <c r="J9" s="26" t="s">
        <v>8</v>
      </c>
      <c r="K9" s="27" t="s">
        <v>18</v>
      </c>
      <c r="L9" s="20" t="s">
        <v>10</v>
      </c>
      <c r="M9" s="25" t="s">
        <v>84</v>
      </c>
      <c r="N9" s="102" t="s">
        <v>6</v>
      </c>
    </row>
    <row r="10" spans="1:14" ht="74.25" customHeight="1" x14ac:dyDescent="0.25">
      <c r="A10" s="234" t="s">
        <v>12</v>
      </c>
      <c r="B10" s="28" t="s">
        <v>19</v>
      </c>
      <c r="C10" s="29" t="s">
        <v>55</v>
      </c>
      <c r="D10" s="30" t="s">
        <v>78</v>
      </c>
      <c r="E10" s="186" t="s">
        <v>39</v>
      </c>
      <c r="F10" s="31">
        <v>0.2</v>
      </c>
      <c r="G10" s="32">
        <v>0.2</v>
      </c>
      <c r="H10" s="227">
        <v>43951</v>
      </c>
      <c r="I10" s="33"/>
      <c r="J10" s="227">
        <v>44073</v>
      </c>
      <c r="K10" s="33"/>
      <c r="L10" s="230">
        <v>44195</v>
      </c>
      <c r="M10" s="189">
        <f>SUM(G10:G17,I10:I17,K10:K17)</f>
        <v>1</v>
      </c>
      <c r="N10" s="101" t="s">
        <v>108</v>
      </c>
    </row>
    <row r="11" spans="1:14" ht="52.5" customHeight="1" x14ac:dyDescent="0.25">
      <c r="A11" s="235"/>
      <c r="B11" s="34" t="s">
        <v>20</v>
      </c>
      <c r="C11" s="35" t="s">
        <v>56</v>
      </c>
      <c r="D11" s="30" t="s">
        <v>78</v>
      </c>
      <c r="E11" s="188"/>
      <c r="F11" s="36">
        <v>0.2</v>
      </c>
      <c r="G11" s="37">
        <v>0.2</v>
      </c>
      <c r="H11" s="228"/>
      <c r="I11" s="38"/>
      <c r="J11" s="228"/>
      <c r="K11" s="38"/>
      <c r="L11" s="231"/>
      <c r="M11" s="190"/>
      <c r="N11" s="106" t="s">
        <v>109</v>
      </c>
    </row>
    <row r="12" spans="1:14" ht="27" customHeight="1" x14ac:dyDescent="0.25">
      <c r="A12" s="235"/>
      <c r="B12" s="178" t="s">
        <v>107</v>
      </c>
      <c r="C12" s="225" t="s">
        <v>57</v>
      </c>
      <c r="D12" s="30" t="s">
        <v>79</v>
      </c>
      <c r="E12" s="197" t="s">
        <v>128</v>
      </c>
      <c r="F12" s="36">
        <v>0.1</v>
      </c>
      <c r="G12" s="40"/>
      <c r="H12" s="228"/>
      <c r="I12" s="41">
        <v>0.1</v>
      </c>
      <c r="J12" s="228"/>
      <c r="K12" s="41"/>
      <c r="L12" s="231"/>
      <c r="M12" s="190"/>
      <c r="N12" s="171" t="s">
        <v>129</v>
      </c>
    </row>
    <row r="13" spans="1:14" ht="55.5" customHeight="1" x14ac:dyDescent="0.25">
      <c r="A13" s="235"/>
      <c r="B13" s="180"/>
      <c r="C13" s="226"/>
      <c r="D13" s="30" t="s">
        <v>80</v>
      </c>
      <c r="E13" s="188"/>
      <c r="F13" s="36">
        <v>0.1</v>
      </c>
      <c r="G13" s="40"/>
      <c r="H13" s="228"/>
      <c r="I13" s="41"/>
      <c r="J13" s="228"/>
      <c r="K13" s="41">
        <v>0.1</v>
      </c>
      <c r="L13" s="231"/>
      <c r="M13" s="190"/>
      <c r="N13" s="173"/>
    </row>
    <row r="14" spans="1:14" ht="57" customHeight="1" x14ac:dyDescent="0.25">
      <c r="A14" s="235"/>
      <c r="B14" s="178" t="s">
        <v>22</v>
      </c>
      <c r="C14" s="240" t="s">
        <v>64</v>
      </c>
      <c r="D14" s="30" t="s">
        <v>78</v>
      </c>
      <c r="E14" s="202" t="s">
        <v>77</v>
      </c>
      <c r="F14" s="42">
        <v>7.0000000000000007E-2</v>
      </c>
      <c r="G14" s="40">
        <v>7.0000000000000007E-2</v>
      </c>
      <c r="H14" s="228"/>
      <c r="I14" s="41"/>
      <c r="J14" s="228"/>
      <c r="K14" s="41"/>
      <c r="L14" s="231"/>
      <c r="M14" s="190"/>
      <c r="N14" s="109" t="s">
        <v>110</v>
      </c>
    </row>
    <row r="15" spans="1:14" ht="21.75" customHeight="1" x14ac:dyDescent="0.25">
      <c r="A15" s="235"/>
      <c r="B15" s="179"/>
      <c r="C15" s="241"/>
      <c r="D15" s="30" t="s">
        <v>79</v>
      </c>
      <c r="E15" s="200"/>
      <c r="F15" s="42">
        <v>7.0000000000000007E-2</v>
      </c>
      <c r="G15" s="40"/>
      <c r="H15" s="228"/>
      <c r="I15" s="41">
        <v>7.0000000000000007E-2</v>
      </c>
      <c r="J15" s="228"/>
      <c r="K15" s="41"/>
      <c r="L15" s="231"/>
      <c r="M15" s="190"/>
      <c r="N15" s="110"/>
    </row>
    <row r="16" spans="1:14" ht="23.25" customHeight="1" x14ac:dyDescent="0.25">
      <c r="A16" s="235"/>
      <c r="B16" s="180"/>
      <c r="C16" s="242"/>
      <c r="D16" s="30" t="s">
        <v>80</v>
      </c>
      <c r="E16" s="201"/>
      <c r="F16" s="43">
        <v>7.0000000000000007E-2</v>
      </c>
      <c r="G16" s="40"/>
      <c r="H16" s="228"/>
      <c r="I16" s="41"/>
      <c r="J16" s="228"/>
      <c r="K16" s="41">
        <v>7.0000000000000007E-2</v>
      </c>
      <c r="L16" s="231"/>
      <c r="M16" s="190"/>
      <c r="N16" s="111"/>
    </row>
    <row r="17" spans="1:14" ht="49.5" customHeight="1" thickBot="1" x14ac:dyDescent="0.3">
      <c r="A17" s="236"/>
      <c r="B17" s="44" t="s">
        <v>21</v>
      </c>
      <c r="C17" s="45" t="s">
        <v>93</v>
      </c>
      <c r="D17" s="46" t="s">
        <v>79</v>
      </c>
      <c r="E17" s="47" t="s">
        <v>40</v>
      </c>
      <c r="F17" s="48">
        <v>0.19</v>
      </c>
      <c r="G17" s="40"/>
      <c r="H17" s="229"/>
      <c r="I17" s="41">
        <v>0.19</v>
      </c>
      <c r="J17" s="229"/>
      <c r="K17" s="41"/>
      <c r="L17" s="232"/>
      <c r="M17" s="191"/>
      <c r="N17" s="163" t="s">
        <v>130</v>
      </c>
    </row>
    <row r="18" spans="1:14" ht="39.75" customHeight="1" x14ac:dyDescent="0.25">
      <c r="A18" s="233" t="s">
        <v>13</v>
      </c>
      <c r="B18" s="184" t="s">
        <v>23</v>
      </c>
      <c r="C18" s="185" t="s">
        <v>67</v>
      </c>
      <c r="D18" s="49" t="s">
        <v>79</v>
      </c>
      <c r="E18" s="186" t="s">
        <v>41</v>
      </c>
      <c r="F18" s="50">
        <v>0.1</v>
      </c>
      <c r="G18" s="32"/>
      <c r="H18" s="227">
        <v>43951</v>
      </c>
      <c r="I18" s="33">
        <v>0.08</v>
      </c>
      <c r="J18" s="227">
        <v>44073</v>
      </c>
      <c r="K18" s="33"/>
      <c r="L18" s="230">
        <v>44195</v>
      </c>
      <c r="M18" s="189">
        <f>SUM(G18:G31,I18:I31,K18:K31)</f>
        <v>0.76</v>
      </c>
      <c r="N18" s="175" t="s">
        <v>131</v>
      </c>
    </row>
    <row r="19" spans="1:14" ht="51" customHeight="1" x14ac:dyDescent="0.25">
      <c r="A19" s="200"/>
      <c r="B19" s="180"/>
      <c r="C19" s="183"/>
      <c r="D19" s="51" t="s">
        <v>80</v>
      </c>
      <c r="E19" s="188"/>
      <c r="F19" s="50">
        <v>0.1</v>
      </c>
      <c r="G19" s="52"/>
      <c r="H19" s="244"/>
      <c r="I19" s="53"/>
      <c r="J19" s="246"/>
      <c r="K19" s="53">
        <v>0.1</v>
      </c>
      <c r="L19" s="248"/>
      <c r="M19" s="190"/>
      <c r="N19" s="173"/>
    </row>
    <row r="20" spans="1:14" ht="63" customHeight="1" x14ac:dyDescent="0.25">
      <c r="A20" s="200"/>
      <c r="B20" s="54" t="s">
        <v>24</v>
      </c>
      <c r="C20" s="55" t="s">
        <v>58</v>
      </c>
      <c r="D20" s="56" t="s">
        <v>79</v>
      </c>
      <c r="E20" s="57" t="s">
        <v>42</v>
      </c>
      <c r="F20" s="36">
        <v>0.1</v>
      </c>
      <c r="G20" s="37"/>
      <c r="H20" s="244"/>
      <c r="I20" s="38">
        <v>0.05</v>
      </c>
      <c r="J20" s="246"/>
      <c r="K20" s="38"/>
      <c r="L20" s="248"/>
      <c r="M20" s="190"/>
      <c r="N20" s="106" t="s">
        <v>132</v>
      </c>
    </row>
    <row r="21" spans="1:14" ht="23.25" customHeight="1" x14ac:dyDescent="0.25">
      <c r="A21" s="200"/>
      <c r="B21" s="178" t="s">
        <v>25</v>
      </c>
      <c r="C21" s="181" t="s">
        <v>59</v>
      </c>
      <c r="D21" s="56" t="s">
        <v>78</v>
      </c>
      <c r="E21" s="192" t="s">
        <v>43</v>
      </c>
      <c r="F21" s="36">
        <v>0.05</v>
      </c>
      <c r="G21" s="37">
        <v>0</v>
      </c>
      <c r="H21" s="244"/>
      <c r="I21" s="38"/>
      <c r="J21" s="246"/>
      <c r="K21" s="38"/>
      <c r="L21" s="248"/>
      <c r="M21" s="190"/>
      <c r="N21" s="171" t="s">
        <v>111</v>
      </c>
    </row>
    <row r="22" spans="1:14" ht="23.25" customHeight="1" x14ac:dyDescent="0.25">
      <c r="A22" s="200"/>
      <c r="B22" s="179"/>
      <c r="C22" s="182"/>
      <c r="D22" s="56" t="s">
        <v>79</v>
      </c>
      <c r="E22" s="193"/>
      <c r="F22" s="36">
        <v>0.05</v>
      </c>
      <c r="G22" s="37"/>
      <c r="H22" s="244"/>
      <c r="I22" s="38">
        <v>0.05</v>
      </c>
      <c r="J22" s="246"/>
      <c r="K22" s="38"/>
      <c r="L22" s="248"/>
      <c r="M22" s="190"/>
      <c r="N22" s="172"/>
    </row>
    <row r="23" spans="1:14" ht="20.25" customHeight="1" x14ac:dyDescent="0.25">
      <c r="A23" s="200"/>
      <c r="B23" s="180"/>
      <c r="C23" s="183"/>
      <c r="D23" s="56" t="s">
        <v>80</v>
      </c>
      <c r="E23" s="194"/>
      <c r="F23" s="36">
        <v>0.05</v>
      </c>
      <c r="G23" s="37"/>
      <c r="H23" s="244"/>
      <c r="I23" s="38"/>
      <c r="J23" s="246"/>
      <c r="K23" s="38">
        <v>0.03</v>
      </c>
      <c r="L23" s="248"/>
      <c r="M23" s="190"/>
      <c r="N23" s="173"/>
    </row>
    <row r="24" spans="1:14" ht="71.25" customHeight="1" x14ac:dyDescent="0.25">
      <c r="A24" s="200"/>
      <c r="B24" s="54" t="s">
        <v>34</v>
      </c>
      <c r="C24" s="55" t="s">
        <v>60</v>
      </c>
      <c r="D24" s="56" t="s">
        <v>79</v>
      </c>
      <c r="E24" s="58" t="s">
        <v>44</v>
      </c>
      <c r="F24" s="59">
        <v>0.1</v>
      </c>
      <c r="G24" s="37"/>
      <c r="H24" s="244"/>
      <c r="I24" s="38">
        <v>0.1</v>
      </c>
      <c r="J24" s="246"/>
      <c r="K24" s="38"/>
      <c r="L24" s="248"/>
      <c r="M24" s="190"/>
      <c r="N24" s="39"/>
    </row>
    <row r="25" spans="1:14" ht="20.25" customHeight="1" x14ac:dyDescent="0.25">
      <c r="A25" s="200"/>
      <c r="B25" s="178" t="s">
        <v>35</v>
      </c>
      <c r="C25" s="181" t="s">
        <v>61</v>
      </c>
      <c r="D25" s="60" t="s">
        <v>78</v>
      </c>
      <c r="E25" s="202" t="s">
        <v>45</v>
      </c>
      <c r="F25" s="59">
        <v>0.05</v>
      </c>
      <c r="G25" s="37">
        <v>0</v>
      </c>
      <c r="H25" s="244"/>
      <c r="I25" s="38"/>
      <c r="J25" s="246"/>
      <c r="K25" s="38"/>
      <c r="L25" s="248"/>
      <c r="M25" s="190"/>
      <c r="N25" s="171" t="s">
        <v>112</v>
      </c>
    </row>
    <row r="26" spans="1:14" ht="21" customHeight="1" x14ac:dyDescent="0.25">
      <c r="A26" s="200"/>
      <c r="B26" s="179"/>
      <c r="C26" s="182"/>
      <c r="D26" s="60" t="s">
        <v>79</v>
      </c>
      <c r="E26" s="200"/>
      <c r="F26" s="59">
        <v>0.05</v>
      </c>
      <c r="G26" s="37"/>
      <c r="H26" s="244"/>
      <c r="I26" s="38">
        <v>0.04</v>
      </c>
      <c r="J26" s="246"/>
      <c r="K26" s="38"/>
      <c r="L26" s="248"/>
      <c r="M26" s="190"/>
      <c r="N26" s="172"/>
    </row>
    <row r="27" spans="1:14" ht="21" customHeight="1" x14ac:dyDescent="0.25">
      <c r="A27" s="200"/>
      <c r="B27" s="180"/>
      <c r="C27" s="183"/>
      <c r="D27" s="60" t="s">
        <v>80</v>
      </c>
      <c r="E27" s="201"/>
      <c r="F27" s="59">
        <v>0.05</v>
      </c>
      <c r="G27" s="37"/>
      <c r="H27" s="244"/>
      <c r="I27" s="38"/>
      <c r="J27" s="246"/>
      <c r="K27" s="38">
        <v>0.04</v>
      </c>
      <c r="L27" s="248"/>
      <c r="M27" s="190"/>
      <c r="N27" s="173"/>
    </row>
    <row r="28" spans="1:14" ht="22.5" customHeight="1" x14ac:dyDescent="0.25">
      <c r="A28" s="200"/>
      <c r="B28" s="178" t="s">
        <v>36</v>
      </c>
      <c r="C28" s="181" t="s">
        <v>62</v>
      </c>
      <c r="D28" s="60" t="s">
        <v>79</v>
      </c>
      <c r="E28" s="195" t="s">
        <v>46</v>
      </c>
      <c r="F28" s="59">
        <v>0.05</v>
      </c>
      <c r="G28" s="37"/>
      <c r="H28" s="244"/>
      <c r="I28" s="38">
        <v>0.04</v>
      </c>
      <c r="J28" s="246"/>
      <c r="K28" s="38"/>
      <c r="L28" s="248"/>
      <c r="M28" s="190"/>
      <c r="N28" s="112"/>
    </row>
    <row r="29" spans="1:14" ht="27.75" customHeight="1" x14ac:dyDescent="0.25">
      <c r="A29" s="200"/>
      <c r="B29" s="180"/>
      <c r="C29" s="183"/>
      <c r="D29" s="56" t="s">
        <v>81</v>
      </c>
      <c r="E29" s="196"/>
      <c r="F29" s="59">
        <v>0.05</v>
      </c>
      <c r="G29" s="37"/>
      <c r="H29" s="244"/>
      <c r="I29" s="38"/>
      <c r="J29" s="246"/>
      <c r="K29" s="38">
        <v>0.03</v>
      </c>
      <c r="L29" s="248"/>
      <c r="M29" s="190"/>
      <c r="N29" s="113"/>
    </row>
    <row r="30" spans="1:14" ht="39" customHeight="1" x14ac:dyDescent="0.25">
      <c r="A30" s="200"/>
      <c r="B30" s="178" t="s">
        <v>37</v>
      </c>
      <c r="C30" s="181" t="s">
        <v>63</v>
      </c>
      <c r="D30" s="61" t="s">
        <v>79</v>
      </c>
      <c r="E30" s="195" t="s">
        <v>47</v>
      </c>
      <c r="F30" s="43">
        <v>0.1</v>
      </c>
      <c r="G30" s="40"/>
      <c r="H30" s="244"/>
      <c r="I30" s="41">
        <v>0.1</v>
      </c>
      <c r="J30" s="246"/>
      <c r="K30" s="41"/>
      <c r="L30" s="248"/>
      <c r="M30" s="190"/>
      <c r="N30" s="176"/>
    </row>
    <row r="31" spans="1:14" ht="51" customHeight="1" thickBot="1" x14ac:dyDescent="0.3">
      <c r="A31" s="203"/>
      <c r="B31" s="198"/>
      <c r="C31" s="199"/>
      <c r="D31" s="62" t="s">
        <v>80</v>
      </c>
      <c r="E31" s="243"/>
      <c r="F31" s="48">
        <v>0.1</v>
      </c>
      <c r="G31" s="63"/>
      <c r="H31" s="245"/>
      <c r="I31" s="64"/>
      <c r="J31" s="247"/>
      <c r="K31" s="64">
        <v>0.1</v>
      </c>
      <c r="L31" s="249"/>
      <c r="M31" s="191"/>
      <c r="N31" s="177"/>
    </row>
    <row r="32" spans="1:14" s="140" customFormat="1" ht="66.75" customHeight="1" x14ac:dyDescent="0.25">
      <c r="A32" s="133" t="s">
        <v>91</v>
      </c>
      <c r="B32" s="122" t="s">
        <v>26</v>
      </c>
      <c r="C32" s="125" t="s">
        <v>65</v>
      </c>
      <c r="D32" s="49" t="s">
        <v>78</v>
      </c>
      <c r="E32" s="129" t="s">
        <v>48</v>
      </c>
      <c r="F32" s="134">
        <v>0.09</v>
      </c>
      <c r="G32" s="135">
        <v>0.09</v>
      </c>
      <c r="H32" s="136">
        <v>43951</v>
      </c>
      <c r="I32" s="137"/>
      <c r="J32" s="136">
        <v>44073</v>
      </c>
      <c r="K32" s="137"/>
      <c r="L32" s="138">
        <v>44195</v>
      </c>
      <c r="M32" s="139">
        <f>SUM(G32:G41,I32:I41,K32:K41)</f>
        <v>1.0899999999999999</v>
      </c>
      <c r="N32" s="158" t="s">
        <v>113</v>
      </c>
    </row>
    <row r="33" spans="1:14" s="140" customFormat="1" ht="27" customHeight="1" x14ac:dyDescent="0.25">
      <c r="A33" s="141"/>
      <c r="B33" s="123"/>
      <c r="C33" s="116"/>
      <c r="D33" s="51" t="s">
        <v>79</v>
      </c>
      <c r="E33" s="119"/>
      <c r="F33" s="134">
        <v>0.09</v>
      </c>
      <c r="G33" s="142"/>
      <c r="H33" s="143"/>
      <c r="I33" s="144">
        <v>0.09</v>
      </c>
      <c r="J33" s="116"/>
      <c r="K33" s="144"/>
      <c r="L33" s="145"/>
      <c r="M33" s="146"/>
      <c r="N33" s="114"/>
    </row>
    <row r="34" spans="1:14" s="140" customFormat="1" ht="16.5" customHeight="1" x14ac:dyDescent="0.25">
      <c r="A34" s="141"/>
      <c r="B34" s="124"/>
      <c r="C34" s="117"/>
      <c r="D34" s="51" t="s">
        <v>80</v>
      </c>
      <c r="E34" s="130"/>
      <c r="F34" s="134">
        <v>0.09</v>
      </c>
      <c r="G34" s="147"/>
      <c r="H34" s="143"/>
      <c r="I34" s="148"/>
      <c r="J34" s="116"/>
      <c r="K34" s="148">
        <v>0.09</v>
      </c>
      <c r="L34" s="145"/>
      <c r="M34" s="146"/>
      <c r="N34" s="149"/>
    </row>
    <row r="35" spans="1:14" s="140" customFormat="1" ht="24.75" customHeight="1" x14ac:dyDescent="0.25">
      <c r="A35" s="141"/>
      <c r="B35" s="131" t="s">
        <v>27</v>
      </c>
      <c r="C35" s="115" t="s">
        <v>68</v>
      </c>
      <c r="D35" s="51" t="s">
        <v>78</v>
      </c>
      <c r="E35" s="118" t="s">
        <v>39</v>
      </c>
      <c r="F35" s="134">
        <v>0.09</v>
      </c>
      <c r="G35" s="147">
        <v>0.09</v>
      </c>
      <c r="H35" s="143"/>
      <c r="I35" s="148"/>
      <c r="J35" s="116"/>
      <c r="K35" s="148"/>
      <c r="L35" s="145"/>
      <c r="M35" s="146"/>
      <c r="N35" s="109" t="s">
        <v>114</v>
      </c>
    </row>
    <row r="36" spans="1:14" s="140" customFormat="1" ht="27" customHeight="1" x14ac:dyDescent="0.25">
      <c r="A36" s="141"/>
      <c r="B36" s="132"/>
      <c r="C36" s="116"/>
      <c r="D36" s="51" t="s">
        <v>79</v>
      </c>
      <c r="E36" s="119"/>
      <c r="F36" s="134">
        <v>0.09</v>
      </c>
      <c r="G36" s="147"/>
      <c r="H36" s="143"/>
      <c r="I36" s="148">
        <v>0.09</v>
      </c>
      <c r="J36" s="116"/>
      <c r="K36" s="148"/>
      <c r="L36" s="145"/>
      <c r="M36" s="146"/>
      <c r="N36" s="110"/>
    </row>
    <row r="37" spans="1:14" s="140" customFormat="1" ht="20.25" customHeight="1" thickBot="1" x14ac:dyDescent="0.3">
      <c r="A37" s="141"/>
      <c r="B37" s="124"/>
      <c r="C37" s="117"/>
      <c r="D37" s="51" t="s">
        <v>80</v>
      </c>
      <c r="E37" s="119"/>
      <c r="F37" s="134">
        <v>0.09</v>
      </c>
      <c r="G37" s="150"/>
      <c r="H37" s="143"/>
      <c r="I37" s="144"/>
      <c r="J37" s="116"/>
      <c r="K37" s="144">
        <v>0.09</v>
      </c>
      <c r="L37" s="145"/>
      <c r="M37" s="146"/>
      <c r="N37" s="111"/>
    </row>
    <row r="38" spans="1:14" s="140" customFormat="1" ht="63" customHeight="1" x14ac:dyDescent="0.25">
      <c r="A38" s="141"/>
      <c r="B38" s="120" t="s">
        <v>66</v>
      </c>
      <c r="C38" s="121" t="s">
        <v>72</v>
      </c>
      <c r="D38" s="65" t="s">
        <v>78</v>
      </c>
      <c r="E38" s="126" t="s">
        <v>49</v>
      </c>
      <c r="F38" s="134">
        <v>0.09</v>
      </c>
      <c r="G38" s="150">
        <v>0.09</v>
      </c>
      <c r="H38" s="143"/>
      <c r="I38" s="144">
        <v>0.09</v>
      </c>
      <c r="J38" s="116"/>
      <c r="K38" s="144"/>
      <c r="L38" s="145"/>
      <c r="M38" s="146"/>
      <c r="N38" s="108" t="s">
        <v>115</v>
      </c>
    </row>
    <row r="39" spans="1:14" s="140" customFormat="1" ht="68.25" customHeight="1" x14ac:dyDescent="0.25">
      <c r="A39" s="141"/>
      <c r="B39" s="120" t="s">
        <v>66</v>
      </c>
      <c r="C39" s="121" t="s">
        <v>72</v>
      </c>
      <c r="D39" s="65" t="s">
        <v>79</v>
      </c>
      <c r="E39" s="127"/>
      <c r="F39" s="134">
        <v>0.09</v>
      </c>
      <c r="G39" s="150"/>
      <c r="H39" s="143"/>
      <c r="I39" s="144">
        <v>0.09</v>
      </c>
      <c r="J39" s="116"/>
      <c r="K39" s="144"/>
      <c r="L39" s="145"/>
      <c r="M39" s="146"/>
      <c r="N39" s="110"/>
    </row>
    <row r="40" spans="1:14" s="140" customFormat="1" ht="65.25" customHeight="1" thickBot="1" x14ac:dyDescent="0.3">
      <c r="A40" s="141"/>
      <c r="B40" s="120" t="s">
        <v>66</v>
      </c>
      <c r="C40" s="121" t="s">
        <v>72</v>
      </c>
      <c r="D40" s="65" t="s">
        <v>80</v>
      </c>
      <c r="E40" s="128"/>
      <c r="F40" s="134">
        <v>0.09</v>
      </c>
      <c r="G40" s="150"/>
      <c r="H40" s="143"/>
      <c r="I40" s="144"/>
      <c r="J40" s="116"/>
      <c r="K40" s="144">
        <v>0.09</v>
      </c>
      <c r="L40" s="145"/>
      <c r="M40" s="146"/>
      <c r="N40" s="111"/>
    </row>
    <row r="41" spans="1:14" s="140" customFormat="1" ht="78.75" customHeight="1" thickBot="1" x14ac:dyDescent="0.3">
      <c r="A41" s="151"/>
      <c r="B41" s="66" t="s">
        <v>28</v>
      </c>
      <c r="C41" s="104" t="s">
        <v>82</v>
      </c>
      <c r="D41" s="67" t="s">
        <v>80</v>
      </c>
      <c r="E41" s="103" t="s">
        <v>50</v>
      </c>
      <c r="F41" s="68">
        <v>0.19</v>
      </c>
      <c r="G41" s="152"/>
      <c r="H41" s="153"/>
      <c r="I41" s="154"/>
      <c r="J41" s="155"/>
      <c r="K41" s="154">
        <v>0.19</v>
      </c>
      <c r="L41" s="156"/>
      <c r="M41" s="157"/>
      <c r="N41" s="107"/>
    </row>
    <row r="42" spans="1:14" ht="20.25" customHeight="1" x14ac:dyDescent="0.25">
      <c r="A42" s="237" t="s">
        <v>105</v>
      </c>
      <c r="B42" s="184" t="s">
        <v>29</v>
      </c>
      <c r="C42" s="185" t="s">
        <v>69</v>
      </c>
      <c r="D42" s="49" t="s">
        <v>78</v>
      </c>
      <c r="E42" s="186" t="s">
        <v>51</v>
      </c>
      <c r="F42" s="36">
        <v>0.04</v>
      </c>
      <c r="G42" s="32">
        <v>0.04</v>
      </c>
      <c r="H42" s="227">
        <v>43951</v>
      </c>
      <c r="I42" s="33"/>
      <c r="J42" s="227">
        <v>44073</v>
      </c>
      <c r="K42" s="33"/>
      <c r="L42" s="230">
        <v>44195</v>
      </c>
      <c r="M42" s="189">
        <f>SUM(G42:G64,I42:I64,K42:K64)</f>
        <v>0.75000000000000011</v>
      </c>
      <c r="N42" s="175" t="s">
        <v>116</v>
      </c>
    </row>
    <row r="43" spans="1:14" ht="16.5" customHeight="1" x14ac:dyDescent="0.25">
      <c r="A43" s="201"/>
      <c r="B43" s="179"/>
      <c r="C43" s="182"/>
      <c r="D43" s="51" t="s">
        <v>79</v>
      </c>
      <c r="E43" s="187"/>
      <c r="F43" s="36">
        <v>0.04</v>
      </c>
      <c r="G43" s="52"/>
      <c r="H43" s="244"/>
      <c r="I43" s="53">
        <v>0.04</v>
      </c>
      <c r="J43" s="246"/>
      <c r="K43" s="53"/>
      <c r="L43" s="248"/>
      <c r="M43" s="190"/>
      <c r="N43" s="172"/>
    </row>
    <row r="44" spans="1:14" ht="18.75" customHeight="1" x14ac:dyDescent="0.25">
      <c r="A44" s="201"/>
      <c r="B44" s="180"/>
      <c r="C44" s="183"/>
      <c r="D44" s="51" t="s">
        <v>80</v>
      </c>
      <c r="E44" s="187"/>
      <c r="F44" s="36">
        <v>0.04</v>
      </c>
      <c r="G44" s="52"/>
      <c r="H44" s="244"/>
      <c r="I44" s="53"/>
      <c r="J44" s="246"/>
      <c r="K44" s="53">
        <v>0.04</v>
      </c>
      <c r="L44" s="248"/>
      <c r="M44" s="190"/>
      <c r="N44" s="173"/>
    </row>
    <row r="45" spans="1:14" ht="40.5" customHeight="1" x14ac:dyDescent="0.25">
      <c r="A45" s="201"/>
      <c r="B45" s="178" t="s">
        <v>30</v>
      </c>
      <c r="C45" s="181" t="s">
        <v>70</v>
      </c>
      <c r="D45" s="51" t="s">
        <v>78</v>
      </c>
      <c r="E45" s="187"/>
      <c r="F45" s="36">
        <v>0.04</v>
      </c>
      <c r="G45" s="52">
        <v>0.04</v>
      </c>
      <c r="H45" s="244"/>
      <c r="I45" s="53"/>
      <c r="J45" s="246"/>
      <c r="K45" s="53"/>
      <c r="L45" s="248"/>
      <c r="M45" s="190"/>
      <c r="N45" s="109" t="s">
        <v>117</v>
      </c>
    </row>
    <row r="46" spans="1:14" ht="18.75" customHeight="1" x14ac:dyDescent="0.25">
      <c r="A46" s="201"/>
      <c r="B46" s="179"/>
      <c r="C46" s="182"/>
      <c r="D46" s="51" t="s">
        <v>79</v>
      </c>
      <c r="E46" s="187"/>
      <c r="F46" s="36">
        <v>0.04</v>
      </c>
      <c r="G46" s="52"/>
      <c r="H46" s="244"/>
      <c r="I46" s="53">
        <v>0.04</v>
      </c>
      <c r="J46" s="246"/>
      <c r="K46" s="53"/>
      <c r="L46" s="248"/>
      <c r="M46" s="190"/>
      <c r="N46" s="105"/>
    </row>
    <row r="47" spans="1:14" ht="15.75" customHeight="1" x14ac:dyDescent="0.25">
      <c r="A47" s="201"/>
      <c r="B47" s="180"/>
      <c r="C47" s="183"/>
      <c r="D47" s="51" t="s">
        <v>80</v>
      </c>
      <c r="E47" s="188"/>
      <c r="F47" s="36">
        <v>0.04</v>
      </c>
      <c r="G47" s="52"/>
      <c r="H47" s="244"/>
      <c r="I47" s="53"/>
      <c r="J47" s="246"/>
      <c r="K47" s="53">
        <v>0.04</v>
      </c>
      <c r="L47" s="248"/>
      <c r="M47" s="190"/>
      <c r="N47" s="113"/>
    </row>
    <row r="48" spans="1:14" ht="18.75" customHeight="1" x14ac:dyDescent="0.25">
      <c r="A48" s="201"/>
      <c r="B48" s="178" t="s">
        <v>31</v>
      </c>
      <c r="C48" s="181" t="s">
        <v>70</v>
      </c>
      <c r="D48" s="51" t="s">
        <v>78</v>
      </c>
      <c r="E48" s="197" t="s">
        <v>49</v>
      </c>
      <c r="F48" s="36">
        <v>0.04</v>
      </c>
      <c r="G48" s="52">
        <v>0.04</v>
      </c>
      <c r="H48" s="244"/>
      <c r="I48" s="53"/>
      <c r="J48" s="246"/>
      <c r="K48" s="53"/>
      <c r="L48" s="248"/>
      <c r="M48" s="190"/>
      <c r="N48" s="171" t="s">
        <v>118</v>
      </c>
    </row>
    <row r="49" spans="1:14" ht="18.75" customHeight="1" x14ac:dyDescent="0.25">
      <c r="A49" s="201"/>
      <c r="B49" s="179"/>
      <c r="C49" s="182"/>
      <c r="D49" s="51" t="s">
        <v>79</v>
      </c>
      <c r="E49" s="187"/>
      <c r="F49" s="36">
        <v>0.04</v>
      </c>
      <c r="G49" s="52"/>
      <c r="H49" s="244"/>
      <c r="I49" s="53">
        <v>0.04</v>
      </c>
      <c r="J49" s="246"/>
      <c r="K49" s="53"/>
      <c r="L49" s="248"/>
      <c r="M49" s="190"/>
      <c r="N49" s="172"/>
    </row>
    <row r="50" spans="1:14" ht="17.25" customHeight="1" x14ac:dyDescent="0.25">
      <c r="A50" s="201"/>
      <c r="B50" s="180"/>
      <c r="C50" s="183"/>
      <c r="D50" s="51" t="s">
        <v>80</v>
      </c>
      <c r="E50" s="188"/>
      <c r="F50" s="36">
        <v>0.04</v>
      </c>
      <c r="G50" s="52"/>
      <c r="H50" s="244"/>
      <c r="I50" s="53"/>
      <c r="J50" s="246"/>
      <c r="K50" s="53">
        <v>0.04</v>
      </c>
      <c r="L50" s="248"/>
      <c r="M50" s="190"/>
      <c r="N50" s="173"/>
    </row>
    <row r="51" spans="1:14" ht="15.75" customHeight="1" x14ac:dyDescent="0.25">
      <c r="A51" s="201"/>
      <c r="B51" s="178" t="s">
        <v>32</v>
      </c>
      <c r="C51" s="181" t="s">
        <v>70</v>
      </c>
      <c r="D51" s="51" t="s">
        <v>78</v>
      </c>
      <c r="E51" s="197" t="s">
        <v>49</v>
      </c>
      <c r="F51" s="36">
        <v>0.04</v>
      </c>
      <c r="G51" s="52">
        <v>0.04</v>
      </c>
      <c r="H51" s="244"/>
      <c r="I51" s="53"/>
      <c r="J51" s="246"/>
      <c r="K51" s="53"/>
      <c r="L51" s="248"/>
      <c r="M51" s="190"/>
      <c r="N51" s="171" t="s">
        <v>119</v>
      </c>
    </row>
    <row r="52" spans="1:14" ht="12" customHeight="1" x14ac:dyDescent="0.25">
      <c r="A52" s="201"/>
      <c r="B52" s="179"/>
      <c r="C52" s="182"/>
      <c r="D52" s="51" t="s">
        <v>79</v>
      </c>
      <c r="E52" s="187"/>
      <c r="F52" s="36">
        <v>0.04</v>
      </c>
      <c r="G52" s="52"/>
      <c r="H52" s="244"/>
      <c r="I52" s="53">
        <v>0.04</v>
      </c>
      <c r="J52" s="246"/>
      <c r="K52" s="53"/>
      <c r="L52" s="248"/>
      <c r="M52" s="190"/>
      <c r="N52" s="172"/>
    </row>
    <row r="53" spans="1:14" ht="19.5" customHeight="1" x14ac:dyDescent="0.25">
      <c r="A53" s="201"/>
      <c r="B53" s="180"/>
      <c r="C53" s="183"/>
      <c r="D53" s="51" t="s">
        <v>80</v>
      </c>
      <c r="E53" s="188"/>
      <c r="F53" s="36">
        <v>0.04</v>
      </c>
      <c r="G53" s="52"/>
      <c r="H53" s="244"/>
      <c r="I53" s="53"/>
      <c r="J53" s="246"/>
      <c r="K53" s="53">
        <v>0.04</v>
      </c>
      <c r="L53" s="248"/>
      <c r="M53" s="190"/>
      <c r="N53" s="173"/>
    </row>
    <row r="54" spans="1:14" ht="38.25" customHeight="1" x14ac:dyDescent="0.25">
      <c r="A54" s="201"/>
      <c r="B54" s="178" t="s">
        <v>33</v>
      </c>
      <c r="C54" s="181" t="s">
        <v>70</v>
      </c>
      <c r="D54" s="51" t="s">
        <v>78</v>
      </c>
      <c r="E54" s="197" t="s">
        <v>49</v>
      </c>
      <c r="F54" s="36">
        <v>0.04</v>
      </c>
      <c r="G54" s="52">
        <v>0.04</v>
      </c>
      <c r="H54" s="244"/>
      <c r="I54" s="53"/>
      <c r="J54" s="246"/>
      <c r="K54" s="53"/>
      <c r="L54" s="248"/>
      <c r="M54" s="190"/>
      <c r="N54" s="108" t="s">
        <v>124</v>
      </c>
    </row>
    <row r="55" spans="1:14" ht="15.75" customHeight="1" x14ac:dyDescent="0.25">
      <c r="A55" s="201"/>
      <c r="B55" s="179"/>
      <c r="C55" s="182"/>
      <c r="D55" s="51" t="s">
        <v>79</v>
      </c>
      <c r="E55" s="187"/>
      <c r="F55" s="36">
        <v>0.04</v>
      </c>
      <c r="G55" s="52"/>
      <c r="H55" s="244"/>
      <c r="I55" s="53">
        <v>0.04</v>
      </c>
      <c r="J55" s="246"/>
      <c r="K55" s="53"/>
      <c r="L55" s="248"/>
      <c r="M55" s="190"/>
      <c r="N55" s="159"/>
    </row>
    <row r="56" spans="1:14" ht="14.25" customHeight="1" x14ac:dyDescent="0.25">
      <c r="A56" s="238"/>
      <c r="B56" s="180"/>
      <c r="C56" s="183"/>
      <c r="D56" s="51" t="s">
        <v>80</v>
      </c>
      <c r="E56" s="188"/>
      <c r="F56" s="36">
        <v>0.04</v>
      </c>
      <c r="G56" s="37"/>
      <c r="H56" s="244"/>
      <c r="I56" s="38"/>
      <c r="J56" s="246"/>
      <c r="K56" s="38">
        <v>0.04</v>
      </c>
      <c r="L56" s="248"/>
      <c r="M56" s="190"/>
      <c r="N56" s="113"/>
    </row>
    <row r="57" spans="1:14" ht="114.75" x14ac:dyDescent="0.25">
      <c r="A57" s="238"/>
      <c r="B57" s="69" t="s">
        <v>73</v>
      </c>
      <c r="C57" s="55" t="s">
        <v>74</v>
      </c>
      <c r="D57" s="70" t="s">
        <v>79</v>
      </c>
      <c r="E57" s="71" t="s">
        <v>52</v>
      </c>
      <c r="F57" s="72">
        <v>0.11</v>
      </c>
      <c r="G57" s="37"/>
      <c r="H57" s="244"/>
      <c r="I57" s="38">
        <v>0</v>
      </c>
      <c r="J57" s="246"/>
      <c r="K57" s="38"/>
      <c r="L57" s="248"/>
      <c r="M57" s="190"/>
      <c r="N57" s="106" t="s">
        <v>133</v>
      </c>
    </row>
    <row r="58" spans="1:14" ht="103.5" customHeight="1" x14ac:dyDescent="0.25">
      <c r="A58" s="238"/>
      <c r="B58" s="73" t="s">
        <v>38</v>
      </c>
      <c r="C58" s="55" t="s">
        <v>71</v>
      </c>
      <c r="D58" s="70" t="s">
        <v>79</v>
      </c>
      <c r="E58" s="71" t="s">
        <v>53</v>
      </c>
      <c r="F58" s="59">
        <v>0.11</v>
      </c>
      <c r="G58" s="37"/>
      <c r="H58" s="244"/>
      <c r="I58" s="38">
        <v>0</v>
      </c>
      <c r="J58" s="246"/>
      <c r="K58" s="38"/>
      <c r="L58" s="248"/>
      <c r="M58" s="190"/>
      <c r="N58" s="106" t="s">
        <v>134</v>
      </c>
    </row>
    <row r="59" spans="1:14" ht="21.75" customHeight="1" x14ac:dyDescent="0.25">
      <c r="A59" s="202"/>
      <c r="B59" s="178" t="s">
        <v>83</v>
      </c>
      <c r="C59" s="204" t="s">
        <v>75</v>
      </c>
      <c r="D59" s="74" t="s">
        <v>78</v>
      </c>
      <c r="E59" s="200" t="s">
        <v>54</v>
      </c>
      <c r="F59" s="43">
        <v>0.03</v>
      </c>
      <c r="G59" s="40">
        <v>0.03</v>
      </c>
      <c r="H59" s="244"/>
      <c r="I59" s="41"/>
      <c r="J59" s="246"/>
      <c r="K59" s="41"/>
      <c r="L59" s="248"/>
      <c r="M59" s="190"/>
      <c r="N59" s="171" t="s">
        <v>120</v>
      </c>
    </row>
    <row r="60" spans="1:14" ht="18" customHeight="1" x14ac:dyDescent="0.25">
      <c r="A60" s="202"/>
      <c r="B60" s="179"/>
      <c r="C60" s="205"/>
      <c r="D60" s="74" t="s">
        <v>79</v>
      </c>
      <c r="E60" s="200"/>
      <c r="F60" s="43">
        <v>0.03</v>
      </c>
      <c r="G60" s="40"/>
      <c r="H60" s="244"/>
      <c r="I60" s="41">
        <v>0.03</v>
      </c>
      <c r="J60" s="246"/>
      <c r="K60" s="41"/>
      <c r="L60" s="248"/>
      <c r="M60" s="190"/>
      <c r="N60" s="172"/>
    </row>
    <row r="61" spans="1:14" ht="21.75" customHeight="1" x14ac:dyDescent="0.25">
      <c r="A61" s="202"/>
      <c r="B61" s="180"/>
      <c r="C61" s="206"/>
      <c r="D61" s="74" t="s">
        <v>80</v>
      </c>
      <c r="E61" s="201"/>
      <c r="F61" s="43">
        <v>0.03</v>
      </c>
      <c r="G61" s="40"/>
      <c r="H61" s="244"/>
      <c r="I61" s="41"/>
      <c r="J61" s="246"/>
      <c r="K61" s="41">
        <v>0.03</v>
      </c>
      <c r="L61" s="248"/>
      <c r="M61" s="190"/>
      <c r="N61" s="173"/>
    </row>
    <row r="62" spans="1:14" ht="15.75" customHeight="1" x14ac:dyDescent="0.25">
      <c r="A62" s="202"/>
      <c r="B62" s="178" t="s">
        <v>76</v>
      </c>
      <c r="C62" s="181" t="s">
        <v>121</v>
      </c>
      <c r="D62" s="74" t="s">
        <v>78</v>
      </c>
      <c r="E62" s="202" t="s">
        <v>54</v>
      </c>
      <c r="F62" s="43">
        <v>0.03</v>
      </c>
      <c r="G62" s="40">
        <v>0.02</v>
      </c>
      <c r="H62" s="244"/>
      <c r="I62" s="41"/>
      <c r="J62" s="246"/>
      <c r="K62" s="41"/>
      <c r="L62" s="248"/>
      <c r="M62" s="190"/>
      <c r="N62" s="171" t="s">
        <v>122</v>
      </c>
    </row>
    <row r="63" spans="1:14" ht="19.5" customHeight="1" x14ac:dyDescent="0.25">
      <c r="A63" s="202"/>
      <c r="B63" s="179"/>
      <c r="C63" s="182"/>
      <c r="D63" s="74" t="s">
        <v>79</v>
      </c>
      <c r="E63" s="200"/>
      <c r="F63" s="43">
        <v>0.03</v>
      </c>
      <c r="G63" s="40"/>
      <c r="H63" s="244"/>
      <c r="I63" s="41">
        <v>0.02</v>
      </c>
      <c r="J63" s="246"/>
      <c r="K63" s="41"/>
      <c r="L63" s="248"/>
      <c r="M63" s="190"/>
      <c r="N63" s="172"/>
    </row>
    <row r="64" spans="1:14" ht="20.25" customHeight="1" thickBot="1" x14ac:dyDescent="0.3">
      <c r="A64" s="239"/>
      <c r="B64" s="198"/>
      <c r="C64" s="199"/>
      <c r="D64" s="75" t="s">
        <v>80</v>
      </c>
      <c r="E64" s="203"/>
      <c r="F64" s="48">
        <v>3.1E-2</v>
      </c>
      <c r="G64" s="63"/>
      <c r="H64" s="245"/>
      <c r="I64" s="64"/>
      <c r="J64" s="247"/>
      <c r="K64" s="64">
        <v>0.02</v>
      </c>
      <c r="L64" s="249"/>
      <c r="M64" s="191"/>
      <c r="N64" s="174"/>
    </row>
    <row r="65" spans="6:14" x14ac:dyDescent="0.25">
      <c r="F65" s="8"/>
      <c r="M65" s="12"/>
    </row>
    <row r="67" spans="6:14" x14ac:dyDescent="0.25">
      <c r="N67" s="4"/>
    </row>
    <row r="72" spans="6:14" x14ac:dyDescent="0.25">
      <c r="G72" s="79"/>
    </row>
  </sheetData>
  <mergeCells count="73">
    <mergeCell ref="E25:E27"/>
    <mergeCell ref="E30:E31"/>
    <mergeCell ref="H42:H64"/>
    <mergeCell ref="J42:J64"/>
    <mergeCell ref="L42:L64"/>
    <mergeCell ref="H18:H31"/>
    <mergeCell ref="J18:J31"/>
    <mergeCell ref="L18:L31"/>
    <mergeCell ref="A18:A31"/>
    <mergeCell ref="A10:A17"/>
    <mergeCell ref="A42:A64"/>
    <mergeCell ref="B14:B16"/>
    <mergeCell ref="C14:C16"/>
    <mergeCell ref="B25:B27"/>
    <mergeCell ref="C25:C27"/>
    <mergeCell ref="B28:B29"/>
    <mergeCell ref="C28:C29"/>
    <mergeCell ref="B30:B31"/>
    <mergeCell ref="C30:C31"/>
    <mergeCell ref="B18:B19"/>
    <mergeCell ref="C18:C19"/>
    <mergeCell ref="B21:B23"/>
    <mergeCell ref="C21:C23"/>
    <mergeCell ref="B51:B53"/>
    <mergeCell ref="M10:M17"/>
    <mergeCell ref="N12:N13"/>
    <mergeCell ref="M1:M2"/>
    <mergeCell ref="A1:B3"/>
    <mergeCell ref="C1:L1"/>
    <mergeCell ref="C2:L2"/>
    <mergeCell ref="N1:N2"/>
    <mergeCell ref="C3:L3"/>
    <mergeCell ref="B12:B13"/>
    <mergeCell ref="C12:C13"/>
    <mergeCell ref="E12:E13"/>
    <mergeCell ref="E10:E11"/>
    <mergeCell ref="H10:H17"/>
    <mergeCell ref="J10:J17"/>
    <mergeCell ref="L10:L17"/>
    <mergeCell ref="E14:E16"/>
    <mergeCell ref="C51:C53"/>
    <mergeCell ref="E51:E53"/>
    <mergeCell ref="E48:E50"/>
    <mergeCell ref="B62:B64"/>
    <mergeCell ref="C62:C64"/>
    <mergeCell ref="E59:E61"/>
    <mergeCell ref="E62:E64"/>
    <mergeCell ref="B54:B56"/>
    <mergeCell ref="C54:C56"/>
    <mergeCell ref="E54:E56"/>
    <mergeCell ref="B59:B61"/>
    <mergeCell ref="C59:C61"/>
    <mergeCell ref="N18:N19"/>
    <mergeCell ref="N21:N23"/>
    <mergeCell ref="N25:N27"/>
    <mergeCell ref="N30:N31"/>
    <mergeCell ref="B48:B50"/>
    <mergeCell ref="C48:C50"/>
    <mergeCell ref="B42:B44"/>
    <mergeCell ref="C42:C44"/>
    <mergeCell ref="B45:B47"/>
    <mergeCell ref="C45:C47"/>
    <mergeCell ref="E42:E47"/>
    <mergeCell ref="M18:M31"/>
    <mergeCell ref="M42:M64"/>
    <mergeCell ref="E21:E23"/>
    <mergeCell ref="E18:E19"/>
    <mergeCell ref="E28:E29"/>
    <mergeCell ref="N51:N53"/>
    <mergeCell ref="N59:N61"/>
    <mergeCell ref="N62:N64"/>
    <mergeCell ref="N42:N44"/>
    <mergeCell ref="N48:N50"/>
  </mergeCells>
  <pageMargins left="0.7" right="0.7" top="0.75" bottom="0.75" header="0.3" footer="0.3"/>
  <pageSetup paperSize="5" orientation="landscape" horizontalDpi="0" verticalDpi="0" r:id="rId1"/>
  <ignoredErrors>
    <ignoredError sqref="M10 M18 M42 M32" formulaRange="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56"/>
  <sheetViews>
    <sheetView showGridLines="0" topLeftCell="A139" zoomScale="71" zoomScaleNormal="71" workbookViewId="0">
      <selection activeCell="A143" sqref="A143:L152"/>
    </sheetView>
  </sheetViews>
  <sheetFormatPr baseColWidth="10" defaultRowHeight="15" x14ac:dyDescent="0.25"/>
  <cols>
    <col min="6" max="6" width="14.85546875" style="9" customWidth="1"/>
    <col min="8" max="8" width="9" customWidth="1"/>
  </cols>
  <sheetData>
    <row r="1" spans="1:12" ht="95.25" customHeight="1" thickBot="1" x14ac:dyDescent="0.4">
      <c r="A1" s="166" t="s">
        <v>98</v>
      </c>
      <c r="B1" s="167"/>
      <c r="C1" s="167"/>
      <c r="D1" s="167"/>
      <c r="E1" s="167"/>
      <c r="F1" s="167"/>
      <c r="G1" s="167"/>
      <c r="H1" s="167"/>
      <c r="I1" s="167"/>
      <c r="J1" s="167"/>
      <c r="K1" s="167"/>
      <c r="L1" s="168"/>
    </row>
    <row r="2" spans="1:12" ht="15.75" thickBot="1" x14ac:dyDescent="0.3"/>
    <row r="3" spans="1:12" ht="44.25" customHeight="1" thickBot="1" x14ac:dyDescent="0.3">
      <c r="A3" s="284" t="s">
        <v>100</v>
      </c>
      <c r="B3" s="285"/>
      <c r="C3" s="285"/>
      <c r="D3" s="285"/>
      <c r="E3" s="285"/>
      <c r="F3" s="285"/>
      <c r="G3" s="285"/>
      <c r="H3" s="285"/>
      <c r="I3" s="285"/>
      <c r="J3" s="285"/>
      <c r="K3" s="285"/>
      <c r="L3" s="286"/>
    </row>
    <row r="5" spans="1:12" ht="15.75" thickBot="1" x14ac:dyDescent="0.3"/>
    <row r="6" spans="1:12" ht="15.75" customHeight="1" thickBot="1" x14ac:dyDescent="0.3">
      <c r="A6" s="292" t="s">
        <v>9</v>
      </c>
      <c r="B6" s="293"/>
      <c r="C6" s="293"/>
      <c r="D6" s="293"/>
      <c r="E6" s="294"/>
      <c r="F6" s="92" t="s">
        <v>85</v>
      </c>
      <c r="G6" s="295" t="s">
        <v>86</v>
      </c>
      <c r="H6" s="296"/>
      <c r="I6" s="264" t="str">
        <f>IF(F11&lt;=25%,"OBSERVACION POR NO CUMPLIR:",IF(F11&gt;=26%,"CUMPLIMIENTO DE LO PROGRAMADO"))</f>
        <v>OBSERVACION POR NO CUMPLIR:</v>
      </c>
      <c r="J6" s="265"/>
      <c r="K6" s="265"/>
      <c r="L6" s="265"/>
    </row>
    <row r="7" spans="1:12" ht="15.75" x14ac:dyDescent="0.25">
      <c r="A7" s="269" t="s">
        <v>87</v>
      </c>
      <c r="B7" s="270"/>
      <c r="C7" s="270"/>
      <c r="D7" s="270"/>
      <c r="E7" s="297"/>
      <c r="F7" s="93">
        <f>(SUM('PLAN DE ACCION'!$G$10:$G$17)*0.25)</f>
        <v>0.11750000000000001</v>
      </c>
      <c r="G7" s="298">
        <v>0.25</v>
      </c>
      <c r="H7" s="299"/>
      <c r="I7" s="300" t="s">
        <v>123</v>
      </c>
      <c r="J7" s="301"/>
      <c r="K7" s="301"/>
      <c r="L7" s="301"/>
    </row>
    <row r="8" spans="1:12" ht="15.75" x14ac:dyDescent="0.25">
      <c r="A8" s="273" t="s">
        <v>88</v>
      </c>
      <c r="B8" s="274"/>
      <c r="C8" s="274"/>
      <c r="D8" s="274"/>
      <c r="E8" s="303"/>
      <c r="F8" s="94">
        <f>(SUM('PLAN DE ACCION'!$G$18:$G$31)*0.25)</f>
        <v>0</v>
      </c>
      <c r="G8" s="298">
        <v>0.25</v>
      </c>
      <c r="H8" s="299"/>
      <c r="I8" s="300"/>
      <c r="J8" s="301"/>
      <c r="K8" s="301"/>
      <c r="L8" s="301"/>
    </row>
    <row r="9" spans="1:12" ht="15.75" x14ac:dyDescent="0.25">
      <c r="A9" s="273" t="s">
        <v>89</v>
      </c>
      <c r="B9" s="274"/>
      <c r="C9" s="274"/>
      <c r="D9" s="274"/>
      <c r="E9" s="303"/>
      <c r="F9" s="94">
        <f>(SUM('PLAN DE ACCION'!$G$32:$G$41)*0.25)</f>
        <v>6.7500000000000004E-2</v>
      </c>
      <c r="G9" s="298">
        <v>0.25</v>
      </c>
      <c r="H9" s="299"/>
      <c r="I9" s="300"/>
      <c r="J9" s="301"/>
      <c r="K9" s="301"/>
      <c r="L9" s="301"/>
    </row>
    <row r="10" spans="1:12" ht="34.5" customHeight="1" thickBot="1" x14ac:dyDescent="0.3">
      <c r="A10" s="277" t="s">
        <v>90</v>
      </c>
      <c r="B10" s="278"/>
      <c r="C10" s="278"/>
      <c r="D10" s="278"/>
      <c r="E10" s="302"/>
      <c r="F10" s="95">
        <f>(SUM('PLAN DE ACCION'!$G$42:$G$64)*0.25)</f>
        <v>6.25E-2</v>
      </c>
      <c r="G10" s="298">
        <v>0.25</v>
      </c>
      <c r="H10" s="299"/>
      <c r="I10" s="300"/>
      <c r="J10" s="301"/>
      <c r="K10" s="301"/>
      <c r="L10" s="301"/>
    </row>
    <row r="11" spans="1:12" ht="15.75" thickBot="1" x14ac:dyDescent="0.3">
      <c r="A11" s="252" t="s">
        <v>104</v>
      </c>
      <c r="B11" s="253"/>
      <c r="C11" s="253"/>
      <c r="D11" s="253"/>
      <c r="E11" s="253"/>
      <c r="F11" s="96">
        <f>SUM(F7:F10)</f>
        <v>0.2475</v>
      </c>
      <c r="G11" s="304">
        <f>SUM(G7:H10)</f>
        <v>1</v>
      </c>
      <c r="H11" s="305"/>
      <c r="I11" s="300"/>
      <c r="J11" s="301"/>
      <c r="K11" s="301"/>
      <c r="L11" s="301"/>
    </row>
    <row r="12" spans="1:12" x14ac:dyDescent="0.25">
      <c r="G12" s="87"/>
      <c r="H12" s="87"/>
    </row>
    <row r="28" spans="1:12" ht="15.75" thickBot="1" x14ac:dyDescent="0.3"/>
    <row r="29" spans="1:12" ht="30.75" customHeight="1" thickBot="1" x14ac:dyDescent="0.3">
      <c r="A29" s="266" t="s">
        <v>92</v>
      </c>
      <c r="B29" s="267"/>
      <c r="C29" s="267"/>
      <c r="D29" s="267"/>
      <c r="E29" s="267"/>
      <c r="F29" s="267"/>
      <c r="G29" s="267"/>
      <c r="H29" s="267"/>
      <c r="I29" s="267"/>
      <c r="J29" s="267"/>
      <c r="K29" s="267"/>
      <c r="L29" s="268"/>
    </row>
    <row r="30" spans="1:12" ht="409.5" customHeight="1" x14ac:dyDescent="0.25">
      <c r="A30" s="255" t="s">
        <v>125</v>
      </c>
      <c r="B30" s="256"/>
      <c r="C30" s="256"/>
      <c r="D30" s="256"/>
      <c r="E30" s="256"/>
      <c r="F30" s="256"/>
      <c r="G30" s="256"/>
      <c r="H30" s="256"/>
      <c r="I30" s="256"/>
      <c r="J30" s="256"/>
      <c r="K30" s="256"/>
      <c r="L30" s="257"/>
    </row>
    <row r="31" spans="1:12" x14ac:dyDescent="0.25">
      <c r="A31" s="258"/>
      <c r="B31" s="259"/>
      <c r="C31" s="259"/>
      <c r="D31" s="259"/>
      <c r="E31" s="259"/>
      <c r="F31" s="259"/>
      <c r="G31" s="259"/>
      <c r="H31" s="259"/>
      <c r="I31" s="259"/>
      <c r="J31" s="259"/>
      <c r="K31" s="259"/>
      <c r="L31" s="260"/>
    </row>
    <row r="32" spans="1:12" x14ac:dyDescent="0.25">
      <c r="A32" s="258"/>
      <c r="B32" s="259"/>
      <c r="C32" s="259"/>
      <c r="D32" s="259"/>
      <c r="E32" s="259"/>
      <c r="F32" s="259"/>
      <c r="G32" s="259"/>
      <c r="H32" s="259"/>
      <c r="I32" s="259"/>
      <c r="J32" s="259"/>
      <c r="K32" s="259"/>
      <c r="L32" s="260"/>
    </row>
    <row r="33" spans="1:12" x14ac:dyDescent="0.25">
      <c r="A33" s="258"/>
      <c r="B33" s="259"/>
      <c r="C33" s="259"/>
      <c r="D33" s="259"/>
      <c r="E33" s="259"/>
      <c r="F33" s="259"/>
      <c r="G33" s="259"/>
      <c r="H33" s="259"/>
      <c r="I33" s="259"/>
      <c r="J33" s="259"/>
      <c r="K33" s="259"/>
      <c r="L33" s="260"/>
    </row>
    <row r="34" spans="1:12" x14ac:dyDescent="0.25">
      <c r="A34" s="258"/>
      <c r="B34" s="259"/>
      <c r="C34" s="259"/>
      <c r="D34" s="259"/>
      <c r="E34" s="259"/>
      <c r="F34" s="259"/>
      <c r="G34" s="259"/>
      <c r="H34" s="259"/>
      <c r="I34" s="259"/>
      <c r="J34" s="259"/>
      <c r="K34" s="259"/>
      <c r="L34" s="260"/>
    </row>
    <row r="35" spans="1:12" x14ac:dyDescent="0.25">
      <c r="A35" s="258"/>
      <c r="B35" s="259"/>
      <c r="C35" s="259"/>
      <c r="D35" s="259"/>
      <c r="E35" s="259"/>
      <c r="F35" s="259"/>
      <c r="G35" s="259"/>
      <c r="H35" s="259"/>
      <c r="I35" s="259"/>
      <c r="J35" s="259"/>
      <c r="K35" s="259"/>
      <c r="L35" s="260"/>
    </row>
    <row r="36" spans="1:12" x14ac:dyDescent="0.25">
      <c r="A36" s="258"/>
      <c r="B36" s="259"/>
      <c r="C36" s="259"/>
      <c r="D36" s="259"/>
      <c r="E36" s="259"/>
      <c r="F36" s="259"/>
      <c r="G36" s="259"/>
      <c r="H36" s="259"/>
      <c r="I36" s="259"/>
      <c r="J36" s="259"/>
      <c r="K36" s="259"/>
      <c r="L36" s="260"/>
    </row>
    <row r="37" spans="1:12" x14ac:dyDescent="0.25">
      <c r="A37" s="258"/>
      <c r="B37" s="259"/>
      <c r="C37" s="259"/>
      <c r="D37" s="259"/>
      <c r="E37" s="259"/>
      <c r="F37" s="259"/>
      <c r="G37" s="259"/>
      <c r="H37" s="259"/>
      <c r="I37" s="259"/>
      <c r="J37" s="259"/>
      <c r="K37" s="259"/>
      <c r="L37" s="260"/>
    </row>
    <row r="38" spans="1:12" x14ac:dyDescent="0.25">
      <c r="A38" s="258"/>
      <c r="B38" s="259"/>
      <c r="C38" s="259"/>
      <c r="D38" s="259"/>
      <c r="E38" s="259"/>
      <c r="F38" s="259"/>
      <c r="G38" s="259"/>
      <c r="H38" s="259"/>
      <c r="I38" s="259"/>
      <c r="J38" s="259"/>
      <c r="K38" s="259"/>
      <c r="L38" s="260"/>
    </row>
    <row r="39" spans="1:12" x14ac:dyDescent="0.25">
      <c r="A39" s="258"/>
      <c r="B39" s="259"/>
      <c r="C39" s="259"/>
      <c r="D39" s="259"/>
      <c r="E39" s="259"/>
      <c r="F39" s="259"/>
      <c r="G39" s="259"/>
      <c r="H39" s="259"/>
      <c r="I39" s="259"/>
      <c r="J39" s="259"/>
      <c r="K39" s="259"/>
      <c r="L39" s="260"/>
    </row>
    <row r="40" spans="1:12" ht="27.75" customHeight="1" thickBot="1" x14ac:dyDescent="0.3">
      <c r="A40" s="261"/>
      <c r="B40" s="262"/>
      <c r="C40" s="262"/>
      <c r="D40" s="262"/>
      <c r="E40" s="262"/>
      <c r="F40" s="262"/>
      <c r="G40" s="262"/>
      <c r="H40" s="262"/>
      <c r="I40" s="262"/>
      <c r="J40" s="262"/>
      <c r="K40" s="262"/>
      <c r="L40" s="263"/>
    </row>
    <row r="41" spans="1:12" ht="15.75" thickBot="1" x14ac:dyDescent="0.3"/>
    <row r="42" spans="1:12" ht="34.5" customHeight="1" thickBot="1" x14ac:dyDescent="0.3">
      <c r="A42" s="281" t="s">
        <v>99</v>
      </c>
      <c r="B42" s="282"/>
      <c r="C42" s="282"/>
      <c r="D42" s="282"/>
      <c r="E42" s="282"/>
      <c r="F42" s="282"/>
      <c r="G42" s="282"/>
      <c r="H42" s="282"/>
      <c r="I42" s="282"/>
      <c r="J42" s="282"/>
      <c r="K42" s="282"/>
      <c r="L42" s="283"/>
    </row>
    <row r="43" spans="1:12" ht="15" customHeight="1" x14ac:dyDescent="0.25">
      <c r="A43" s="306" t="s">
        <v>126</v>
      </c>
      <c r="B43" s="307"/>
      <c r="C43" s="307"/>
      <c r="D43" s="307"/>
      <c r="E43" s="307"/>
      <c r="F43" s="307"/>
      <c r="G43" s="307"/>
      <c r="H43" s="307"/>
      <c r="I43" s="307"/>
      <c r="J43" s="307"/>
      <c r="K43" s="307"/>
      <c r="L43" s="308"/>
    </row>
    <row r="44" spans="1:12" x14ac:dyDescent="0.25">
      <c r="A44" s="300"/>
      <c r="B44" s="309"/>
      <c r="C44" s="309"/>
      <c r="D44" s="309"/>
      <c r="E44" s="309"/>
      <c r="F44" s="309"/>
      <c r="G44" s="309"/>
      <c r="H44" s="309"/>
      <c r="I44" s="309"/>
      <c r="J44" s="309"/>
      <c r="K44" s="309"/>
      <c r="L44" s="310"/>
    </row>
    <row r="45" spans="1:12" x14ac:dyDescent="0.25">
      <c r="A45" s="300"/>
      <c r="B45" s="309"/>
      <c r="C45" s="309"/>
      <c r="D45" s="309"/>
      <c r="E45" s="309"/>
      <c r="F45" s="309"/>
      <c r="G45" s="309"/>
      <c r="H45" s="309"/>
      <c r="I45" s="309"/>
      <c r="J45" s="309"/>
      <c r="K45" s="309"/>
      <c r="L45" s="310"/>
    </row>
    <row r="46" spans="1:12" x14ac:dyDescent="0.25">
      <c r="A46" s="300"/>
      <c r="B46" s="309"/>
      <c r="C46" s="309"/>
      <c r="D46" s="309"/>
      <c r="E46" s="309"/>
      <c r="F46" s="309"/>
      <c r="G46" s="309"/>
      <c r="H46" s="309"/>
      <c r="I46" s="309"/>
      <c r="J46" s="309"/>
      <c r="K46" s="309"/>
      <c r="L46" s="310"/>
    </row>
    <row r="47" spans="1:12" x14ac:dyDescent="0.25">
      <c r="A47" s="300"/>
      <c r="B47" s="309"/>
      <c r="C47" s="309"/>
      <c r="D47" s="309"/>
      <c r="E47" s="309"/>
      <c r="F47" s="309"/>
      <c r="G47" s="309"/>
      <c r="H47" s="309"/>
      <c r="I47" s="309"/>
      <c r="J47" s="309"/>
      <c r="K47" s="309"/>
      <c r="L47" s="310"/>
    </row>
    <row r="48" spans="1:12" x14ac:dyDescent="0.25">
      <c r="A48" s="300"/>
      <c r="B48" s="309"/>
      <c r="C48" s="309"/>
      <c r="D48" s="309"/>
      <c r="E48" s="309"/>
      <c r="F48" s="309"/>
      <c r="G48" s="309"/>
      <c r="H48" s="309"/>
      <c r="I48" s="309"/>
      <c r="J48" s="309"/>
      <c r="K48" s="309"/>
      <c r="L48" s="310"/>
    </row>
    <row r="49" spans="1:12" x14ac:dyDescent="0.25">
      <c r="A49" s="300"/>
      <c r="B49" s="309"/>
      <c r="C49" s="309"/>
      <c r="D49" s="309"/>
      <c r="E49" s="309"/>
      <c r="F49" s="309"/>
      <c r="G49" s="309"/>
      <c r="H49" s="309"/>
      <c r="I49" s="309"/>
      <c r="J49" s="309"/>
      <c r="K49" s="309"/>
      <c r="L49" s="310"/>
    </row>
    <row r="50" spans="1:12" x14ac:dyDescent="0.25">
      <c r="A50" s="300"/>
      <c r="B50" s="309"/>
      <c r="C50" s="309"/>
      <c r="D50" s="309"/>
      <c r="E50" s="309"/>
      <c r="F50" s="309"/>
      <c r="G50" s="309"/>
      <c r="H50" s="309"/>
      <c r="I50" s="309"/>
      <c r="J50" s="309"/>
      <c r="K50" s="309"/>
      <c r="L50" s="310"/>
    </row>
    <row r="51" spans="1:12" x14ac:dyDescent="0.25">
      <c r="A51" s="300"/>
      <c r="B51" s="309"/>
      <c r="C51" s="309"/>
      <c r="D51" s="309"/>
      <c r="E51" s="309"/>
      <c r="F51" s="309"/>
      <c r="G51" s="309"/>
      <c r="H51" s="309"/>
      <c r="I51" s="309"/>
      <c r="J51" s="309"/>
      <c r="K51" s="309"/>
      <c r="L51" s="310"/>
    </row>
    <row r="52" spans="1:12" ht="15.75" thickBot="1" x14ac:dyDescent="0.3">
      <c r="A52" s="311"/>
      <c r="B52" s="312"/>
      <c r="C52" s="312"/>
      <c r="D52" s="312"/>
      <c r="E52" s="312"/>
      <c r="F52" s="312"/>
      <c r="G52" s="312"/>
      <c r="H52" s="312"/>
      <c r="I52" s="312"/>
      <c r="J52" s="312"/>
      <c r="K52" s="312"/>
      <c r="L52" s="313"/>
    </row>
    <row r="53" spans="1:12" ht="51.75" customHeight="1" thickBot="1" x14ac:dyDescent="0.3">
      <c r="A53" t="s">
        <v>127</v>
      </c>
    </row>
    <row r="54" spans="1:12" ht="43.5" customHeight="1" thickBot="1" x14ac:dyDescent="0.3">
      <c r="A54" s="284" t="s">
        <v>101</v>
      </c>
      <c r="B54" s="285"/>
      <c r="C54" s="285"/>
      <c r="D54" s="285"/>
      <c r="E54" s="285"/>
      <c r="F54" s="285"/>
      <c r="G54" s="285"/>
      <c r="H54" s="285"/>
      <c r="I54" s="285"/>
      <c r="J54" s="285"/>
      <c r="K54" s="285"/>
      <c r="L54" s="286"/>
    </row>
    <row r="55" spans="1:12" ht="15.75" thickBot="1" x14ac:dyDescent="0.3"/>
    <row r="56" spans="1:12" ht="16.5" thickBot="1" x14ac:dyDescent="0.3">
      <c r="A56" s="292" t="s">
        <v>9</v>
      </c>
      <c r="B56" s="293"/>
      <c r="C56" s="293"/>
      <c r="D56" s="293"/>
      <c r="E56" s="293"/>
      <c r="F56" s="89" t="s">
        <v>85</v>
      </c>
      <c r="G56" s="314" t="s">
        <v>86</v>
      </c>
      <c r="H56" s="315"/>
      <c r="I56" s="264" t="str">
        <f>IF(F61&lt;=50%,"OBSERVACION POR NO CUMPLIR:",IF(F61&gt;=51%,"CUMPLIMIENTO DE LO PROGRAMADO"))</f>
        <v>CUMPLIMIENTO DE LO PROGRAMADO</v>
      </c>
      <c r="J56" s="265"/>
      <c r="K56" s="265"/>
      <c r="L56" s="265"/>
    </row>
    <row r="57" spans="1:12" ht="15.75" x14ac:dyDescent="0.25">
      <c r="A57" s="269" t="s">
        <v>87</v>
      </c>
      <c r="B57" s="270"/>
      <c r="C57" s="270"/>
      <c r="D57" s="270"/>
      <c r="E57" s="270"/>
      <c r="F57" s="88">
        <f>(SUM('PLAN DE ACCION'!$I$10:$I$17)*0.25)</f>
        <v>0.09</v>
      </c>
      <c r="G57" s="271">
        <v>0.25</v>
      </c>
      <c r="H57" s="272"/>
      <c r="I57" s="264"/>
      <c r="J57" s="265"/>
      <c r="K57" s="265"/>
      <c r="L57" s="265"/>
    </row>
    <row r="58" spans="1:12" ht="15.75" x14ac:dyDescent="0.25">
      <c r="A58" s="273" t="s">
        <v>88</v>
      </c>
      <c r="B58" s="274"/>
      <c r="C58" s="274"/>
      <c r="D58" s="274"/>
      <c r="E58" s="274"/>
      <c r="F58" s="81">
        <f>(SUM('PLAN DE ACCION'!$I$18:$I$31)*0.25)</f>
        <v>0.11499999999999999</v>
      </c>
      <c r="G58" s="275">
        <v>0.25</v>
      </c>
      <c r="H58" s="276"/>
      <c r="I58" s="264"/>
      <c r="J58" s="265"/>
      <c r="K58" s="265"/>
      <c r="L58" s="265"/>
    </row>
    <row r="59" spans="1:12" ht="15.75" x14ac:dyDescent="0.25">
      <c r="A59" s="273" t="s">
        <v>89</v>
      </c>
      <c r="B59" s="274"/>
      <c r="C59" s="274"/>
      <c r="D59" s="274"/>
      <c r="E59" s="274"/>
      <c r="F59" s="81">
        <f>(SUM('PLAN DE ACCION'!$I$32:$I$41)*0.25)</f>
        <v>0.09</v>
      </c>
      <c r="G59" s="275">
        <v>0.25</v>
      </c>
      <c r="H59" s="276"/>
      <c r="I59" s="264"/>
      <c r="J59" s="265"/>
      <c r="K59" s="265"/>
      <c r="L59" s="265"/>
    </row>
    <row r="60" spans="1:12" ht="16.5" thickBot="1" x14ac:dyDescent="0.3">
      <c r="A60" s="277" t="s">
        <v>90</v>
      </c>
      <c r="B60" s="278"/>
      <c r="C60" s="278"/>
      <c r="D60" s="278"/>
      <c r="E60" s="278"/>
      <c r="F60" s="82">
        <f>(SUM('PLAN DE ACCION'!$I$42:$I$64)*0.25)</f>
        <v>6.25E-2</v>
      </c>
      <c r="G60" s="279">
        <v>0.25</v>
      </c>
      <c r="H60" s="280"/>
      <c r="I60" s="264"/>
      <c r="J60" s="265"/>
      <c r="K60" s="265"/>
      <c r="L60" s="265"/>
    </row>
    <row r="61" spans="1:12" ht="15.75" thickBot="1" x14ac:dyDescent="0.3">
      <c r="A61" s="252" t="s">
        <v>103</v>
      </c>
      <c r="B61" s="253"/>
      <c r="C61" s="253"/>
      <c r="D61" s="253"/>
      <c r="E61" s="254"/>
      <c r="F61" s="90">
        <f>SUM(F57:F60,F11)</f>
        <v>0.60499999999999998</v>
      </c>
      <c r="G61" s="250">
        <f>SUM(G57:H60)</f>
        <v>1</v>
      </c>
      <c r="H61" s="251"/>
      <c r="I61" s="264"/>
      <c r="J61" s="265"/>
      <c r="K61" s="265"/>
      <c r="L61" s="265"/>
    </row>
    <row r="78" spans="1:12" ht="15.75" thickBot="1" x14ac:dyDescent="0.3"/>
    <row r="79" spans="1:12" ht="27.75" thickBot="1" x14ac:dyDescent="0.3">
      <c r="A79" s="266" t="s">
        <v>92</v>
      </c>
      <c r="B79" s="267"/>
      <c r="C79" s="267"/>
      <c r="D79" s="267"/>
      <c r="E79" s="267"/>
      <c r="F79" s="267"/>
      <c r="G79" s="267"/>
      <c r="H79" s="267"/>
      <c r="I79" s="267"/>
      <c r="J79" s="267"/>
      <c r="K79" s="267"/>
      <c r="L79" s="268"/>
    </row>
    <row r="80" spans="1:12" ht="35.25" customHeight="1" x14ac:dyDescent="0.25">
      <c r="A80" s="255" t="s">
        <v>135</v>
      </c>
      <c r="B80" s="256"/>
      <c r="C80" s="256"/>
      <c r="D80" s="256"/>
      <c r="E80" s="256"/>
      <c r="F80" s="256"/>
      <c r="G80" s="256"/>
      <c r="H80" s="256"/>
      <c r="I80" s="256"/>
      <c r="J80" s="256"/>
      <c r="K80" s="256"/>
      <c r="L80" s="257"/>
    </row>
    <row r="81" spans="1:12" x14ac:dyDescent="0.25">
      <c r="A81" s="258"/>
      <c r="B81" s="259"/>
      <c r="C81" s="259"/>
      <c r="D81" s="259"/>
      <c r="E81" s="259"/>
      <c r="F81" s="259"/>
      <c r="G81" s="259"/>
      <c r="H81" s="259"/>
      <c r="I81" s="259"/>
      <c r="J81" s="259"/>
      <c r="K81" s="259"/>
      <c r="L81" s="260"/>
    </row>
    <row r="82" spans="1:12" x14ac:dyDescent="0.25">
      <c r="A82" s="258"/>
      <c r="B82" s="259"/>
      <c r="C82" s="259"/>
      <c r="D82" s="259"/>
      <c r="E82" s="259"/>
      <c r="F82" s="259"/>
      <c r="G82" s="259"/>
      <c r="H82" s="259"/>
      <c r="I82" s="259"/>
      <c r="J82" s="259"/>
      <c r="K82" s="259"/>
      <c r="L82" s="260"/>
    </row>
    <row r="83" spans="1:12" x14ac:dyDescent="0.25">
      <c r="A83" s="258"/>
      <c r="B83" s="259"/>
      <c r="C83" s="259"/>
      <c r="D83" s="259"/>
      <c r="E83" s="259"/>
      <c r="F83" s="259"/>
      <c r="G83" s="259"/>
      <c r="H83" s="259"/>
      <c r="I83" s="259"/>
      <c r="J83" s="259"/>
      <c r="K83" s="259"/>
      <c r="L83" s="260"/>
    </row>
    <row r="84" spans="1:12" x14ac:dyDescent="0.25">
      <c r="A84" s="258"/>
      <c r="B84" s="259"/>
      <c r="C84" s="259"/>
      <c r="D84" s="259"/>
      <c r="E84" s="259"/>
      <c r="F84" s="259"/>
      <c r="G84" s="259"/>
      <c r="H84" s="259"/>
      <c r="I84" s="259"/>
      <c r="J84" s="259"/>
      <c r="K84" s="259"/>
      <c r="L84" s="260"/>
    </row>
    <row r="85" spans="1:12" x14ac:dyDescent="0.25">
      <c r="A85" s="258"/>
      <c r="B85" s="259"/>
      <c r="C85" s="259"/>
      <c r="D85" s="259"/>
      <c r="E85" s="259"/>
      <c r="F85" s="259"/>
      <c r="G85" s="259"/>
      <c r="H85" s="259"/>
      <c r="I85" s="259"/>
      <c r="J85" s="259"/>
      <c r="K85" s="259"/>
      <c r="L85" s="260"/>
    </row>
    <row r="86" spans="1:12" x14ac:dyDescent="0.25">
      <c r="A86" s="258"/>
      <c r="B86" s="259"/>
      <c r="C86" s="259"/>
      <c r="D86" s="259"/>
      <c r="E86" s="259"/>
      <c r="F86" s="259"/>
      <c r="G86" s="259"/>
      <c r="H86" s="259"/>
      <c r="I86" s="259"/>
      <c r="J86" s="259"/>
      <c r="K86" s="259"/>
      <c r="L86" s="260"/>
    </row>
    <row r="87" spans="1:12" x14ac:dyDescent="0.25">
      <c r="A87" s="258"/>
      <c r="B87" s="259"/>
      <c r="C87" s="259"/>
      <c r="D87" s="259"/>
      <c r="E87" s="259"/>
      <c r="F87" s="259"/>
      <c r="G87" s="259"/>
      <c r="H87" s="259"/>
      <c r="I87" s="259"/>
      <c r="J87" s="259"/>
      <c r="K87" s="259"/>
      <c r="L87" s="260"/>
    </row>
    <row r="88" spans="1:12" x14ac:dyDescent="0.25">
      <c r="A88" s="258"/>
      <c r="B88" s="259"/>
      <c r="C88" s="259"/>
      <c r="D88" s="259"/>
      <c r="E88" s="259"/>
      <c r="F88" s="259"/>
      <c r="G88" s="259"/>
      <c r="H88" s="259"/>
      <c r="I88" s="259"/>
      <c r="J88" s="259"/>
      <c r="K88" s="259"/>
      <c r="L88" s="260"/>
    </row>
    <row r="89" spans="1:12" x14ac:dyDescent="0.25">
      <c r="A89" s="258"/>
      <c r="B89" s="259"/>
      <c r="C89" s="259"/>
      <c r="D89" s="259"/>
      <c r="E89" s="259"/>
      <c r="F89" s="259"/>
      <c r="G89" s="259"/>
      <c r="H89" s="259"/>
      <c r="I89" s="259"/>
      <c r="J89" s="259"/>
      <c r="K89" s="259"/>
      <c r="L89" s="260"/>
    </row>
    <row r="90" spans="1:12" ht="276" customHeight="1" thickBot="1" x14ac:dyDescent="0.3">
      <c r="A90" s="261"/>
      <c r="B90" s="262"/>
      <c r="C90" s="262"/>
      <c r="D90" s="262"/>
      <c r="E90" s="262"/>
      <c r="F90" s="262"/>
      <c r="G90" s="262"/>
      <c r="H90" s="262"/>
      <c r="I90" s="262"/>
      <c r="J90" s="262"/>
      <c r="K90" s="262"/>
      <c r="L90" s="263"/>
    </row>
    <row r="91" spans="1:12" ht="15.75" thickBot="1" x14ac:dyDescent="0.3"/>
    <row r="92" spans="1:12" ht="26.25" thickBot="1" x14ac:dyDescent="0.3">
      <c r="A92" s="281" t="s">
        <v>99</v>
      </c>
      <c r="B92" s="282"/>
      <c r="C92" s="282"/>
      <c r="D92" s="282"/>
      <c r="E92" s="282"/>
      <c r="F92" s="282"/>
      <c r="G92" s="282"/>
      <c r="H92" s="282"/>
      <c r="I92" s="282"/>
      <c r="J92" s="282"/>
      <c r="K92" s="282"/>
      <c r="L92" s="283"/>
    </row>
    <row r="93" spans="1:12" x14ac:dyDescent="0.25">
      <c r="A93" s="255" t="s">
        <v>126</v>
      </c>
      <c r="B93" s="256"/>
      <c r="C93" s="256"/>
      <c r="D93" s="256"/>
      <c r="E93" s="256"/>
      <c r="F93" s="256"/>
      <c r="G93" s="256"/>
      <c r="H93" s="256"/>
      <c r="I93" s="256"/>
      <c r="J93" s="256"/>
      <c r="K93" s="256"/>
      <c r="L93" s="257"/>
    </row>
    <row r="94" spans="1:12" x14ac:dyDescent="0.25">
      <c r="A94" s="258"/>
      <c r="B94" s="259"/>
      <c r="C94" s="259"/>
      <c r="D94" s="259"/>
      <c r="E94" s="259"/>
      <c r="F94" s="259"/>
      <c r="G94" s="259"/>
      <c r="H94" s="259"/>
      <c r="I94" s="259"/>
      <c r="J94" s="259"/>
      <c r="K94" s="259"/>
      <c r="L94" s="260"/>
    </row>
    <row r="95" spans="1:12" x14ac:dyDescent="0.25">
      <c r="A95" s="258"/>
      <c r="B95" s="259"/>
      <c r="C95" s="259"/>
      <c r="D95" s="259"/>
      <c r="E95" s="259"/>
      <c r="F95" s="259"/>
      <c r="G95" s="259"/>
      <c r="H95" s="259"/>
      <c r="I95" s="259"/>
      <c r="J95" s="259"/>
      <c r="K95" s="259"/>
      <c r="L95" s="260"/>
    </row>
    <row r="96" spans="1:12" x14ac:dyDescent="0.25">
      <c r="A96" s="258"/>
      <c r="B96" s="259"/>
      <c r="C96" s="259"/>
      <c r="D96" s="259"/>
      <c r="E96" s="259"/>
      <c r="F96" s="259"/>
      <c r="G96" s="259"/>
      <c r="H96" s="259"/>
      <c r="I96" s="259"/>
      <c r="J96" s="259"/>
      <c r="K96" s="259"/>
      <c r="L96" s="260"/>
    </row>
    <row r="97" spans="1:12" x14ac:dyDescent="0.25">
      <c r="A97" s="258"/>
      <c r="B97" s="259"/>
      <c r="C97" s="259"/>
      <c r="D97" s="259"/>
      <c r="E97" s="259"/>
      <c r="F97" s="259"/>
      <c r="G97" s="259"/>
      <c r="H97" s="259"/>
      <c r="I97" s="259"/>
      <c r="J97" s="259"/>
      <c r="K97" s="259"/>
      <c r="L97" s="260"/>
    </row>
    <row r="98" spans="1:12" x14ac:dyDescent="0.25">
      <c r="A98" s="258"/>
      <c r="B98" s="259"/>
      <c r="C98" s="259"/>
      <c r="D98" s="259"/>
      <c r="E98" s="259"/>
      <c r="F98" s="259"/>
      <c r="G98" s="259"/>
      <c r="H98" s="259"/>
      <c r="I98" s="259"/>
      <c r="J98" s="259"/>
      <c r="K98" s="259"/>
      <c r="L98" s="260"/>
    </row>
    <row r="99" spans="1:12" ht="6" customHeight="1" x14ac:dyDescent="0.25">
      <c r="A99" s="258"/>
      <c r="B99" s="259"/>
      <c r="C99" s="259"/>
      <c r="D99" s="259"/>
      <c r="E99" s="259"/>
      <c r="F99" s="259"/>
      <c r="G99" s="259"/>
      <c r="H99" s="259"/>
      <c r="I99" s="259"/>
      <c r="J99" s="259"/>
      <c r="K99" s="259"/>
      <c r="L99" s="260"/>
    </row>
    <row r="100" spans="1:12" ht="15" hidden="1" customHeight="1" x14ac:dyDescent="0.25">
      <c r="A100" s="258"/>
      <c r="B100" s="259"/>
      <c r="C100" s="259"/>
      <c r="D100" s="259"/>
      <c r="E100" s="259"/>
      <c r="F100" s="259"/>
      <c r="G100" s="259"/>
      <c r="H100" s="259"/>
      <c r="I100" s="259"/>
      <c r="J100" s="259"/>
      <c r="K100" s="259"/>
      <c r="L100" s="260"/>
    </row>
    <row r="101" spans="1:12" ht="15" hidden="1" customHeight="1" x14ac:dyDescent="0.25">
      <c r="A101" s="258"/>
      <c r="B101" s="259"/>
      <c r="C101" s="259"/>
      <c r="D101" s="259"/>
      <c r="E101" s="259"/>
      <c r="F101" s="259"/>
      <c r="G101" s="259"/>
      <c r="H101" s="259"/>
      <c r="I101" s="259"/>
      <c r="J101" s="259"/>
      <c r="K101" s="259"/>
      <c r="L101" s="260"/>
    </row>
    <row r="102" spans="1:12" ht="15.75" hidden="1" customHeight="1" thickBot="1" x14ac:dyDescent="0.3">
      <c r="A102" s="261"/>
      <c r="B102" s="262"/>
      <c r="C102" s="262"/>
      <c r="D102" s="262"/>
      <c r="E102" s="262"/>
      <c r="F102" s="262"/>
      <c r="G102" s="262"/>
      <c r="H102" s="262"/>
      <c r="I102" s="262"/>
      <c r="J102" s="262"/>
      <c r="K102" s="262"/>
      <c r="L102" s="263"/>
    </row>
    <row r="103" spans="1:12" ht="15.75" thickBot="1" x14ac:dyDescent="0.3">
      <c r="A103" s="160"/>
    </row>
    <row r="104" spans="1:12" ht="16.5" thickBot="1" x14ac:dyDescent="0.3">
      <c r="A104" s="284" t="s">
        <v>102</v>
      </c>
      <c r="B104" s="285"/>
      <c r="C104" s="285"/>
      <c r="D104" s="285"/>
      <c r="E104" s="285"/>
      <c r="F104" s="285"/>
      <c r="G104" s="285"/>
      <c r="H104" s="285"/>
      <c r="I104" s="285"/>
      <c r="J104" s="285"/>
      <c r="K104" s="285"/>
      <c r="L104" s="286"/>
    </row>
    <row r="105" spans="1:12" ht="15.75" thickBot="1" x14ac:dyDescent="0.3"/>
    <row r="106" spans="1:12" ht="15.75" x14ac:dyDescent="0.25">
      <c r="A106" s="287" t="s">
        <v>9</v>
      </c>
      <c r="B106" s="288"/>
      <c r="C106" s="288"/>
      <c r="D106" s="288"/>
      <c r="E106" s="288"/>
      <c r="F106" s="77" t="s">
        <v>85</v>
      </c>
      <c r="G106" s="289" t="s">
        <v>86</v>
      </c>
      <c r="H106" s="290"/>
      <c r="I106" s="264" t="str">
        <f>IF(F111&lt;=99%,"OBSERVACION POR NO CUMPLIR:",IF(F111&gt;=100%,"CUMPLIMIENTO DE LO PROGRAMADO"))</f>
        <v>OBSERVACION POR NO CUMPLIR:</v>
      </c>
      <c r="J106" s="265"/>
      <c r="K106" s="265"/>
      <c r="L106" s="265"/>
    </row>
    <row r="107" spans="1:12" ht="15.75" x14ac:dyDescent="0.25">
      <c r="A107" s="273" t="s">
        <v>87</v>
      </c>
      <c r="B107" s="274"/>
      <c r="C107" s="274"/>
      <c r="D107" s="274"/>
      <c r="E107" s="274"/>
      <c r="F107" s="80">
        <f>F108</f>
        <v>7.5000000000000011E-2</v>
      </c>
      <c r="G107" s="275">
        <v>0.25</v>
      </c>
      <c r="H107" s="276"/>
      <c r="I107" s="264"/>
      <c r="J107" s="265"/>
      <c r="K107" s="265"/>
      <c r="L107" s="265"/>
    </row>
    <row r="108" spans="1:12" ht="15.75" x14ac:dyDescent="0.25">
      <c r="A108" s="273" t="s">
        <v>88</v>
      </c>
      <c r="B108" s="274"/>
      <c r="C108" s="274"/>
      <c r="D108" s="274"/>
      <c r="E108" s="274"/>
      <c r="F108" s="81">
        <f>(SUM('PLAN DE ACCION'!$K$18:$K$31)*0.25)</f>
        <v>7.5000000000000011E-2</v>
      </c>
      <c r="G108" s="275">
        <v>0.25</v>
      </c>
      <c r="H108" s="276"/>
      <c r="I108" s="264"/>
      <c r="J108" s="265"/>
      <c r="K108" s="265"/>
      <c r="L108" s="265"/>
    </row>
    <row r="109" spans="1:12" ht="15.75" x14ac:dyDescent="0.25">
      <c r="A109" s="273" t="s">
        <v>89</v>
      </c>
      <c r="B109" s="274"/>
      <c r="C109" s="274"/>
      <c r="D109" s="274"/>
      <c r="E109" s="274"/>
      <c r="F109" s="81">
        <f>(SUM('PLAN DE ACCION'!$K$32:$K$41)*0.25)</f>
        <v>0.115</v>
      </c>
      <c r="G109" s="275">
        <v>0.25</v>
      </c>
      <c r="H109" s="276"/>
      <c r="I109" s="264"/>
      <c r="J109" s="265"/>
      <c r="K109" s="265"/>
      <c r="L109" s="265"/>
    </row>
    <row r="110" spans="1:12" ht="16.5" thickBot="1" x14ac:dyDescent="0.3">
      <c r="A110" s="277" t="s">
        <v>90</v>
      </c>
      <c r="B110" s="278"/>
      <c r="C110" s="278"/>
      <c r="D110" s="278"/>
      <c r="E110" s="278"/>
      <c r="F110" s="82">
        <f>(SUM('PLAN DE ACCION'!$K$42:$K$64)*0.25)</f>
        <v>6.25E-2</v>
      </c>
      <c r="G110" s="279">
        <v>0.25</v>
      </c>
      <c r="H110" s="280"/>
      <c r="I110" s="264"/>
      <c r="J110" s="265"/>
      <c r="K110" s="265"/>
      <c r="L110" s="265"/>
    </row>
    <row r="111" spans="1:12" ht="15.75" thickBot="1" x14ac:dyDescent="0.3">
      <c r="A111" s="252" t="s">
        <v>103</v>
      </c>
      <c r="B111" s="253"/>
      <c r="C111" s="253"/>
      <c r="D111" s="253"/>
      <c r="E111" s="254"/>
      <c r="F111" s="91">
        <f>SUM(F107:F110,F61)</f>
        <v>0.9325</v>
      </c>
      <c r="G111" s="291">
        <f>SUM(G107:H110)</f>
        <v>1</v>
      </c>
      <c r="H111" s="251"/>
      <c r="I111" s="264"/>
      <c r="J111" s="265"/>
      <c r="K111" s="265"/>
      <c r="L111" s="265"/>
    </row>
    <row r="128" ht="15.75" thickBot="1" x14ac:dyDescent="0.3"/>
    <row r="129" spans="1:12" ht="27.75" thickBot="1" x14ac:dyDescent="0.3">
      <c r="A129" s="266" t="s">
        <v>92</v>
      </c>
      <c r="B129" s="267"/>
      <c r="C129" s="267"/>
      <c r="D129" s="267"/>
      <c r="E129" s="267"/>
      <c r="F129" s="267"/>
      <c r="G129" s="267"/>
      <c r="H129" s="267"/>
      <c r="I129" s="267"/>
      <c r="J129" s="267"/>
      <c r="K129" s="267"/>
      <c r="L129" s="268"/>
    </row>
    <row r="130" spans="1:12" ht="15" customHeight="1" x14ac:dyDescent="0.25">
      <c r="A130" s="306" t="s">
        <v>136</v>
      </c>
      <c r="B130" s="307"/>
      <c r="C130" s="307"/>
      <c r="D130" s="307"/>
      <c r="E130" s="307"/>
      <c r="F130" s="307"/>
      <c r="G130" s="307"/>
      <c r="H130" s="307"/>
      <c r="I130" s="307"/>
      <c r="J130" s="307"/>
      <c r="K130" s="307"/>
      <c r="L130" s="308"/>
    </row>
    <row r="131" spans="1:12" x14ac:dyDescent="0.25">
      <c r="A131" s="300"/>
      <c r="B131" s="309"/>
      <c r="C131" s="309"/>
      <c r="D131" s="309"/>
      <c r="E131" s="309"/>
      <c r="F131" s="309"/>
      <c r="G131" s="309"/>
      <c r="H131" s="309"/>
      <c r="I131" s="309"/>
      <c r="J131" s="309"/>
      <c r="K131" s="309"/>
      <c r="L131" s="310"/>
    </row>
    <row r="132" spans="1:12" x14ac:dyDescent="0.25">
      <c r="A132" s="300"/>
      <c r="B132" s="309"/>
      <c r="C132" s="309"/>
      <c r="D132" s="309"/>
      <c r="E132" s="309"/>
      <c r="F132" s="309"/>
      <c r="G132" s="309"/>
      <c r="H132" s="309"/>
      <c r="I132" s="309"/>
      <c r="J132" s="309"/>
      <c r="K132" s="309"/>
      <c r="L132" s="310"/>
    </row>
    <row r="133" spans="1:12" x14ac:dyDescent="0.25">
      <c r="A133" s="300"/>
      <c r="B133" s="309"/>
      <c r="C133" s="309"/>
      <c r="D133" s="309"/>
      <c r="E133" s="309"/>
      <c r="F133" s="309"/>
      <c r="G133" s="309"/>
      <c r="H133" s="309"/>
      <c r="I133" s="309"/>
      <c r="J133" s="309"/>
      <c r="K133" s="309"/>
      <c r="L133" s="310"/>
    </row>
    <row r="134" spans="1:12" x14ac:dyDescent="0.25">
      <c r="A134" s="300"/>
      <c r="B134" s="309"/>
      <c r="C134" s="309"/>
      <c r="D134" s="309"/>
      <c r="E134" s="309"/>
      <c r="F134" s="309"/>
      <c r="G134" s="309"/>
      <c r="H134" s="309"/>
      <c r="I134" s="309"/>
      <c r="J134" s="309"/>
      <c r="K134" s="309"/>
      <c r="L134" s="310"/>
    </row>
    <row r="135" spans="1:12" x14ac:dyDescent="0.25">
      <c r="A135" s="300"/>
      <c r="B135" s="309"/>
      <c r="C135" s="309"/>
      <c r="D135" s="309"/>
      <c r="E135" s="309"/>
      <c r="F135" s="309"/>
      <c r="G135" s="309"/>
      <c r="H135" s="309"/>
      <c r="I135" s="309"/>
      <c r="J135" s="309"/>
      <c r="K135" s="309"/>
      <c r="L135" s="310"/>
    </row>
    <row r="136" spans="1:12" x14ac:dyDescent="0.25">
      <c r="A136" s="300"/>
      <c r="B136" s="309"/>
      <c r="C136" s="309"/>
      <c r="D136" s="309"/>
      <c r="E136" s="309"/>
      <c r="F136" s="309"/>
      <c r="G136" s="309"/>
      <c r="H136" s="309"/>
      <c r="I136" s="309"/>
      <c r="J136" s="309"/>
      <c r="K136" s="309"/>
      <c r="L136" s="310"/>
    </row>
    <row r="137" spans="1:12" x14ac:dyDescent="0.25">
      <c r="A137" s="300"/>
      <c r="B137" s="309"/>
      <c r="C137" s="309"/>
      <c r="D137" s="309"/>
      <c r="E137" s="309"/>
      <c r="F137" s="309"/>
      <c r="G137" s="309"/>
      <c r="H137" s="309"/>
      <c r="I137" s="309"/>
      <c r="J137" s="309"/>
      <c r="K137" s="309"/>
      <c r="L137" s="310"/>
    </row>
    <row r="138" spans="1:12" x14ac:dyDescent="0.25">
      <c r="A138" s="300"/>
      <c r="B138" s="309"/>
      <c r="C138" s="309"/>
      <c r="D138" s="309"/>
      <c r="E138" s="309"/>
      <c r="F138" s="309"/>
      <c r="G138" s="309"/>
      <c r="H138" s="309"/>
      <c r="I138" s="309"/>
      <c r="J138" s="309"/>
      <c r="K138" s="309"/>
      <c r="L138" s="310"/>
    </row>
    <row r="139" spans="1:12" x14ac:dyDescent="0.25">
      <c r="A139" s="300"/>
      <c r="B139" s="309"/>
      <c r="C139" s="309"/>
      <c r="D139" s="309"/>
      <c r="E139" s="309"/>
      <c r="F139" s="309"/>
      <c r="G139" s="309"/>
      <c r="H139" s="309"/>
      <c r="I139" s="309"/>
      <c r="J139" s="309"/>
      <c r="K139" s="309"/>
      <c r="L139" s="310"/>
    </row>
    <row r="140" spans="1:12" ht="409.6" customHeight="1" thickBot="1" x14ac:dyDescent="0.3">
      <c r="A140" s="311"/>
      <c r="B140" s="312"/>
      <c r="C140" s="312"/>
      <c r="D140" s="312"/>
      <c r="E140" s="312"/>
      <c r="F140" s="312"/>
      <c r="G140" s="312"/>
      <c r="H140" s="312"/>
      <c r="I140" s="312"/>
      <c r="J140" s="312"/>
      <c r="K140" s="312"/>
      <c r="L140" s="313"/>
    </row>
    <row r="141" spans="1:12" ht="15.75" thickBot="1" x14ac:dyDescent="0.3"/>
    <row r="142" spans="1:12" ht="26.25" thickBot="1" x14ac:dyDescent="0.3">
      <c r="A142" s="281" t="s">
        <v>99</v>
      </c>
      <c r="B142" s="282"/>
      <c r="C142" s="282"/>
      <c r="D142" s="282"/>
      <c r="E142" s="282"/>
      <c r="F142" s="282"/>
      <c r="G142" s="282"/>
      <c r="H142" s="282"/>
      <c r="I142" s="282"/>
      <c r="J142" s="282"/>
      <c r="K142" s="282"/>
      <c r="L142" s="283"/>
    </row>
    <row r="143" spans="1:12" x14ac:dyDescent="0.25">
      <c r="A143" s="255" t="s">
        <v>126</v>
      </c>
      <c r="B143" s="256"/>
      <c r="C143" s="256"/>
      <c r="D143" s="256"/>
      <c r="E143" s="256"/>
      <c r="F143" s="256"/>
      <c r="G143" s="256"/>
      <c r="H143" s="256"/>
      <c r="I143" s="256"/>
      <c r="J143" s="256"/>
      <c r="K143" s="256"/>
      <c r="L143" s="257"/>
    </row>
    <row r="144" spans="1:12" x14ac:dyDescent="0.25">
      <c r="A144" s="258"/>
      <c r="B144" s="259"/>
      <c r="C144" s="259"/>
      <c r="D144" s="259"/>
      <c r="E144" s="259"/>
      <c r="F144" s="259"/>
      <c r="G144" s="259"/>
      <c r="H144" s="259"/>
      <c r="I144" s="259"/>
      <c r="J144" s="259"/>
      <c r="K144" s="259"/>
      <c r="L144" s="260"/>
    </row>
    <row r="145" spans="1:12" x14ac:dyDescent="0.25">
      <c r="A145" s="258"/>
      <c r="B145" s="259"/>
      <c r="C145" s="259"/>
      <c r="D145" s="259"/>
      <c r="E145" s="259"/>
      <c r="F145" s="259"/>
      <c r="G145" s="259"/>
      <c r="H145" s="259"/>
      <c r="I145" s="259"/>
      <c r="J145" s="259"/>
      <c r="K145" s="259"/>
      <c r="L145" s="260"/>
    </row>
    <row r="146" spans="1:12" x14ac:dyDescent="0.25">
      <c r="A146" s="258"/>
      <c r="B146" s="259"/>
      <c r="C146" s="259"/>
      <c r="D146" s="259"/>
      <c r="E146" s="259"/>
      <c r="F146" s="259"/>
      <c r="G146" s="259"/>
      <c r="H146" s="259"/>
      <c r="I146" s="259"/>
      <c r="J146" s="259"/>
      <c r="K146" s="259"/>
      <c r="L146" s="260"/>
    </row>
    <row r="147" spans="1:12" x14ac:dyDescent="0.25">
      <c r="A147" s="258"/>
      <c r="B147" s="259"/>
      <c r="C147" s="259"/>
      <c r="D147" s="259"/>
      <c r="E147" s="259"/>
      <c r="F147" s="259"/>
      <c r="G147" s="259"/>
      <c r="H147" s="259"/>
      <c r="I147" s="259"/>
      <c r="J147" s="259"/>
      <c r="K147" s="259"/>
      <c r="L147" s="260"/>
    </row>
    <row r="148" spans="1:12" x14ac:dyDescent="0.25">
      <c r="A148" s="258"/>
      <c r="B148" s="259"/>
      <c r="C148" s="259"/>
      <c r="D148" s="259"/>
      <c r="E148" s="259"/>
      <c r="F148" s="259"/>
      <c r="G148" s="259"/>
      <c r="H148" s="259"/>
      <c r="I148" s="259"/>
      <c r="J148" s="259"/>
      <c r="K148" s="259"/>
      <c r="L148" s="260"/>
    </row>
    <row r="149" spans="1:12" x14ac:dyDescent="0.25">
      <c r="A149" s="258"/>
      <c r="B149" s="259"/>
      <c r="C149" s="259"/>
      <c r="D149" s="259"/>
      <c r="E149" s="259"/>
      <c r="F149" s="259"/>
      <c r="G149" s="259"/>
      <c r="H149" s="259"/>
      <c r="I149" s="259"/>
      <c r="J149" s="259"/>
      <c r="K149" s="259"/>
      <c r="L149" s="260"/>
    </row>
    <row r="150" spans="1:12" x14ac:dyDescent="0.25">
      <c r="A150" s="258"/>
      <c r="B150" s="259"/>
      <c r="C150" s="259"/>
      <c r="D150" s="259"/>
      <c r="E150" s="259"/>
      <c r="F150" s="259"/>
      <c r="G150" s="259"/>
      <c r="H150" s="259"/>
      <c r="I150" s="259"/>
      <c r="J150" s="259"/>
      <c r="K150" s="259"/>
      <c r="L150" s="260"/>
    </row>
    <row r="151" spans="1:12" x14ac:dyDescent="0.25">
      <c r="A151" s="258"/>
      <c r="B151" s="259"/>
      <c r="C151" s="259"/>
      <c r="D151" s="259"/>
      <c r="E151" s="259"/>
      <c r="F151" s="259"/>
      <c r="G151" s="259"/>
      <c r="H151" s="259"/>
      <c r="I151" s="259"/>
      <c r="J151" s="259"/>
      <c r="K151" s="259"/>
      <c r="L151" s="260"/>
    </row>
    <row r="152" spans="1:12" ht="33" customHeight="1" thickBot="1" x14ac:dyDescent="0.3">
      <c r="A152" s="261"/>
      <c r="B152" s="262"/>
      <c r="C152" s="262"/>
      <c r="D152" s="262"/>
      <c r="E152" s="262"/>
      <c r="F152" s="262"/>
      <c r="G152" s="262"/>
      <c r="H152" s="262"/>
      <c r="I152" s="262"/>
      <c r="J152" s="262"/>
      <c r="K152" s="262"/>
      <c r="L152" s="263"/>
    </row>
    <row r="153" spans="1:12" x14ac:dyDescent="0.25">
      <c r="A153" s="162"/>
    </row>
    <row r="156" spans="1:12" x14ac:dyDescent="0.25">
      <c r="A156" s="161"/>
    </row>
  </sheetData>
  <mergeCells count="58">
    <mergeCell ref="A29:L29"/>
    <mergeCell ref="A42:L42"/>
    <mergeCell ref="A43:L52"/>
    <mergeCell ref="A54:L54"/>
    <mergeCell ref="A56:E56"/>
    <mergeCell ref="G56:H56"/>
    <mergeCell ref="A30:L40"/>
    <mergeCell ref="A1:L1"/>
    <mergeCell ref="A3:L3"/>
    <mergeCell ref="A6:E6"/>
    <mergeCell ref="G6:H6"/>
    <mergeCell ref="A7:E7"/>
    <mergeCell ref="G7:H7"/>
    <mergeCell ref="I6:L6"/>
    <mergeCell ref="I7:L11"/>
    <mergeCell ref="A10:E10"/>
    <mergeCell ref="G10:H10"/>
    <mergeCell ref="A8:E8"/>
    <mergeCell ref="G8:H8"/>
    <mergeCell ref="A9:E9"/>
    <mergeCell ref="G9:H9"/>
    <mergeCell ref="G11:H11"/>
    <mergeCell ref="A11:E11"/>
    <mergeCell ref="A142:L142"/>
    <mergeCell ref="A143:L152"/>
    <mergeCell ref="A104:L104"/>
    <mergeCell ref="A106:E106"/>
    <mergeCell ref="G106:H106"/>
    <mergeCell ref="G107:H107"/>
    <mergeCell ref="A108:E108"/>
    <mergeCell ref="G108:H108"/>
    <mergeCell ref="A111:E111"/>
    <mergeCell ref="A130:L140"/>
    <mergeCell ref="A129:L129"/>
    <mergeCell ref="I106:L106"/>
    <mergeCell ref="I107:L111"/>
    <mergeCell ref="A110:E110"/>
    <mergeCell ref="G110:H110"/>
    <mergeCell ref="G111:H111"/>
    <mergeCell ref="A92:L92"/>
    <mergeCell ref="A93:L102"/>
    <mergeCell ref="A107:E107"/>
    <mergeCell ref="A109:E109"/>
    <mergeCell ref="G109:H109"/>
    <mergeCell ref="G61:H61"/>
    <mergeCell ref="A61:E61"/>
    <mergeCell ref="A80:L90"/>
    <mergeCell ref="I56:L56"/>
    <mergeCell ref="A79:L79"/>
    <mergeCell ref="I57:L61"/>
    <mergeCell ref="A57:E57"/>
    <mergeCell ref="G57:H57"/>
    <mergeCell ref="A58:E58"/>
    <mergeCell ref="G58:H58"/>
    <mergeCell ref="A59:E59"/>
    <mergeCell ref="G59:H59"/>
    <mergeCell ref="A60:E60"/>
    <mergeCell ref="G60:H60"/>
  </mergeCells>
  <conditionalFormatting sqref="I6:L6">
    <cfRule type="containsText" dxfId="5" priority="6" operator="containsText" text="OBSERVACION POR NO CUMPLIR:">
      <formula>NOT(ISERROR(SEARCH("OBSERVACION POR NO CUMPLIR:",I6)))</formula>
    </cfRule>
    <cfRule type="containsText" dxfId="4" priority="5" operator="containsText" text="CUMPLIMIENTO DE LO PROGRAMADO">
      <formula>NOT(ISERROR(SEARCH("CUMPLIMIENTO DE LO PROGRAMADO",I6)))</formula>
    </cfRule>
  </conditionalFormatting>
  <conditionalFormatting sqref="I56:L56">
    <cfRule type="containsText" dxfId="3" priority="3" operator="containsText" text="CUMPLIMIENTO DE LO PROGRAMADO">
      <formula>NOT(ISERROR(SEARCH("CUMPLIMIENTO DE LO PROGRAMADO",I56)))</formula>
    </cfRule>
    <cfRule type="containsText" dxfId="2" priority="4" operator="containsText" text="OBSERVACION POR NO CUMPLIR:">
      <formula>NOT(ISERROR(SEARCH("OBSERVACION POR NO CUMPLIR:",I56)))</formula>
    </cfRule>
  </conditionalFormatting>
  <conditionalFormatting sqref="I106:L106">
    <cfRule type="containsText" dxfId="1" priority="1" operator="containsText" text="CUMPLIMIENTO DE LO PROGRAMADO">
      <formula>NOT(ISERROR(SEARCH("CUMPLIMIENTO DE LO PROGRAMADO",I106)))</formula>
    </cfRule>
    <cfRule type="containsText" dxfId="0" priority="2" operator="containsText" text="OBSERVACION POR NO CUMPLIR:">
      <formula>NOT(ISERROR(SEARCH("OBSERVACION POR NO CUMPLIR:",I106)))</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5FC82-3C36-47EE-9E6B-2B90B62E952A}">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ANTICORRUPCION Y ATENCION </vt:lpstr>
      <vt:lpstr>PLAN DE ACCION</vt:lpstr>
      <vt:lpstr>INFORME 1</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Nelvis</dc:creator>
  <cp:lastModifiedBy>CONTROL INTERNO</cp:lastModifiedBy>
  <cp:lastPrinted>2020-05-20T21:03:10Z</cp:lastPrinted>
  <dcterms:created xsi:type="dcterms:W3CDTF">2020-01-20T20:47:09Z</dcterms:created>
  <dcterms:modified xsi:type="dcterms:W3CDTF">2021-01-28T16:54:05Z</dcterms:modified>
</cp:coreProperties>
</file>