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ONTROL INTERNO\Desktop\2020\YORYELIS 22 07 2020\ACTIVIDADES 2021\MAYO\"/>
    </mc:Choice>
  </mc:AlternateContent>
  <xr:revisionPtr revIDLastSave="0" documentId="13_ncr:1_{3E84EAF3-3AD9-4611-B336-E7DDF108935C}" xr6:coauthVersionLast="47" xr6:coauthVersionMax="47" xr10:uidLastSave="{00000000-0000-0000-0000-000000000000}"/>
  <bookViews>
    <workbookView xWindow="-120" yWindow="-120" windowWidth="29040" windowHeight="15840" tabRatio="1000" firstSheet="1" activeTab="6" xr2:uid="{00000000-000D-0000-FFFF-FFFF00000000}"/>
  </bookViews>
  <sheets>
    <sheet name="Anexo 1. Definición RC" sheetId="1" r:id="rId1"/>
    <sheet name="Anexo 2. Matriz Concecuencia RC" sheetId="2" r:id="rId2"/>
    <sheet name="Anexo3. Matriz de Impacto" sheetId="4" r:id="rId3"/>
    <sheet name="Anexo 4. Valoración de Riesgo" sheetId="6" r:id="rId4"/>
    <sheet name="Anexo 5. Criterio de Medición " sheetId="7" r:id="rId5"/>
    <sheet name="Anexo 6. Calificación de Riesgo" sheetId="5" r:id="rId6"/>
    <sheet name="Anexo 7. Valoración RC" sheetId="8" r:id="rId7"/>
    <sheet name="Anexo 8. Grafica" sheetId="9" r:id="rId8"/>
    <sheet name="Hoja1" sheetId="10" r:id="rId9"/>
    <sheet name="Hoja2" sheetId="11" r:id="rId10"/>
  </sheets>
  <externalReferences>
    <externalReference r:id="rId11"/>
  </externalReferences>
  <definedNames>
    <definedName name="_xlnm._FilterDatabase" localSheetId="0" hidden="1">'Anexo 1. Definición RC'!$C$8:$I$46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4" i="8" l="1"/>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L17" i="5"/>
  <c r="F17" i="6"/>
  <c r="F11" i="6"/>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F12" i="6" l="1"/>
  <c r="T14" i="7" l="1"/>
  <c r="U14" i="7" s="1"/>
  <c r="T13" i="7"/>
  <c r="U13" i="7" s="1"/>
  <c r="T12" i="7"/>
  <c r="U12" i="7" s="1"/>
  <c r="T15" i="7"/>
  <c r="U15" i="7" s="1"/>
  <c r="T16" i="7"/>
  <c r="U16" i="7" s="1"/>
  <c r="T17" i="7"/>
  <c r="U17" i="7" s="1"/>
  <c r="T18" i="7"/>
  <c r="U18" i="7" s="1"/>
  <c r="T19" i="7"/>
  <c r="U19" i="7" s="1"/>
  <c r="T20" i="7"/>
  <c r="U20" i="7" s="1"/>
  <c r="T21" i="7"/>
  <c r="U21" i="7" s="1"/>
  <c r="T22" i="7"/>
  <c r="U22" i="7" s="1"/>
  <c r="T23" i="7"/>
  <c r="U23" i="7" s="1"/>
  <c r="T24" i="7"/>
  <c r="U24" i="7" s="1"/>
  <c r="T25" i="7"/>
  <c r="U25" i="7" s="1"/>
  <c r="T26" i="7"/>
  <c r="U26" i="7" s="1"/>
  <c r="T27" i="7"/>
  <c r="U27" i="7" s="1"/>
  <c r="T28" i="7"/>
  <c r="U28" i="7" s="1"/>
  <c r="T29" i="7"/>
  <c r="U29" i="7" s="1"/>
  <c r="T30" i="7"/>
  <c r="U30" i="7" s="1"/>
  <c r="T31" i="7"/>
  <c r="U31" i="7" s="1"/>
  <c r="T32" i="7"/>
  <c r="U32" i="7" s="1"/>
  <c r="T33" i="7"/>
  <c r="U33" i="7" s="1"/>
  <c r="T34" i="7"/>
  <c r="U34" i="7" s="1"/>
  <c r="T35" i="7"/>
  <c r="U35" i="7" s="1"/>
  <c r="T36" i="7"/>
  <c r="U36" i="7" s="1"/>
  <c r="T37" i="7"/>
  <c r="U37" i="7" s="1"/>
  <c r="T38" i="7"/>
  <c r="U38" i="7" s="1"/>
  <c r="T39" i="7"/>
  <c r="U39" i="7" s="1"/>
  <c r="T40" i="7"/>
  <c r="U40" i="7" s="1"/>
  <c r="T41" i="7"/>
  <c r="U41" i="7" s="1"/>
  <c r="T42" i="7"/>
  <c r="U42" i="7" s="1"/>
  <c r="T43" i="7"/>
  <c r="U43" i="7" s="1"/>
  <c r="T44" i="7"/>
  <c r="U44" i="7" s="1"/>
  <c r="T45" i="7"/>
  <c r="U45" i="7" s="1"/>
  <c r="T46" i="7"/>
  <c r="U46" i="7" s="1"/>
  <c r="T47" i="7"/>
  <c r="U47" i="7" s="1"/>
  <c r="T48" i="7"/>
  <c r="U48" i="7" s="1"/>
  <c r="T49" i="7"/>
  <c r="U49" i="7" s="1"/>
  <c r="F15" i="6"/>
  <c r="F16"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13" i="6"/>
  <c r="F14" i="6"/>
  <c r="K26" i="5"/>
  <c r="J26" i="5"/>
  <c r="M17" i="5"/>
  <c r="L26" i="5" l="1"/>
  <c r="M26" i="5" s="1"/>
</calcChain>
</file>

<file path=xl/sharedStrings.xml><?xml version="1.0" encoding="utf-8"?>
<sst xmlns="http://schemas.openxmlformats.org/spreadsheetml/2006/main" count="2032" uniqueCount="358">
  <si>
    <t>No</t>
  </si>
  <si>
    <t>Descripción del Riesgo</t>
  </si>
  <si>
    <t>Acción y Omisión</t>
  </si>
  <si>
    <t>Uso de Poder</t>
  </si>
  <si>
    <t>Desviar la gestión de lo público</t>
  </si>
  <si>
    <t>Beneficio Particular</t>
  </si>
  <si>
    <t>X</t>
  </si>
  <si>
    <t>IDENTIFICACIÓN DEL RIESGO</t>
  </si>
  <si>
    <t>CAUSAS</t>
  </si>
  <si>
    <t>Riesgo</t>
  </si>
  <si>
    <t>Consecuencias</t>
  </si>
  <si>
    <t>Descripción</t>
  </si>
  <si>
    <t xml:space="preserve">MATRIZ DE CAUSAS Y CONCECUENCIA DE LOS RIESGOS </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</si>
  <si>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</si>
  <si>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</si>
  <si>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</si>
  <si>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</si>
  <si>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</si>
  <si>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</si>
  <si>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</si>
  <si>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o servicios o los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</si>
  <si>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</si>
  <si>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</si>
  <si>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</si>
  <si>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</si>
  <si>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</si>
  <si>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¿Generar pérdida de credibilidad del sector?</t>
  </si>
  <si>
    <t>15 ¿Ocasionar lesiones físicas o pérdida de vidas humanas?</t>
  </si>
  <si>
    <t>16 ¿Afectar la imagen nacional?</t>
  </si>
  <si>
    <t>IMPACTO</t>
  </si>
  <si>
    <t>Cuestionario: Si el Riesgo de corrupcion llegase a Materializarse en la Entidad !!</t>
  </si>
  <si>
    <t>SI</t>
  </si>
  <si>
    <t>NO</t>
  </si>
  <si>
    <t>PROBABILIDAD</t>
  </si>
  <si>
    <t>Resultados de la calificación del Riesgo de Corrupción</t>
  </si>
  <si>
    <t>SIMULADOR PARA CALIFICACIÓN DEL RIESGO</t>
  </si>
  <si>
    <t>Probabilidad</t>
  </si>
  <si>
    <t>Puntaje</t>
  </si>
  <si>
    <t>Zonas de Riesgo de Corrupción</t>
  </si>
  <si>
    <t>Casi seguro</t>
  </si>
  <si>
    <t>25 Moderada</t>
  </si>
  <si>
    <t>50              Alta</t>
  </si>
  <si>
    <t>100   Extrema</t>
  </si>
  <si>
    <t>Selección valor probabilidad e impacto</t>
  </si>
  <si>
    <t>Probable</t>
  </si>
  <si>
    <t>20 Moderada</t>
  </si>
  <si>
    <t>40              Alta</t>
  </si>
  <si>
    <t>80     Extrema</t>
  </si>
  <si>
    <t>RIESGO INHERENTE</t>
  </si>
  <si>
    <t>Posible</t>
  </si>
  <si>
    <t>15 Moderada</t>
  </si>
  <si>
    <t>30              Alta</t>
  </si>
  <si>
    <t>60      Extrema</t>
  </si>
  <si>
    <t>Impacto</t>
  </si>
  <si>
    <t>Califiación</t>
  </si>
  <si>
    <t>Zona</t>
  </si>
  <si>
    <t>Improbable</t>
  </si>
  <si>
    <t>10               Baja</t>
  </si>
  <si>
    <t>Rara vez</t>
  </si>
  <si>
    <t>5                       Baja</t>
  </si>
  <si>
    <t>Moderado</t>
  </si>
  <si>
    <t>Mayor</t>
  </si>
  <si>
    <t xml:space="preserve">Catastrófico </t>
  </si>
  <si>
    <t xml:space="preserve">CALIFICACIÓN DE CONTROLES </t>
  </si>
  <si>
    <t>RIESGO RESIDUAL</t>
  </si>
  <si>
    <t>INSTRUMENTO PARA CALIFICAR RIESGO DE CORRUPCIÓN</t>
  </si>
  <si>
    <t>Nivel 5 Moderado (Una a Tres preguntas afirmativas)</t>
  </si>
  <si>
    <t>Nivel 20 Catastrófico (Diez a Dieciséis preguntas afirmativas)</t>
  </si>
  <si>
    <t xml:space="preserve">RELACIÓN DE EQUIVALENCIA </t>
  </si>
  <si>
    <t>FORMATO PARA DETERMINAR EL IMPACTO</t>
  </si>
  <si>
    <t>VALORACIÓN DEL RIESGO DE CORRUPCIÓN</t>
  </si>
  <si>
    <t>Análisis del Riesgo</t>
  </si>
  <si>
    <t>Riesgo Inherente</t>
  </si>
  <si>
    <t>Calificación</t>
  </si>
  <si>
    <t>Zona del Riesgo</t>
  </si>
  <si>
    <t>Moderada</t>
  </si>
  <si>
    <t>Alta</t>
  </si>
  <si>
    <t>Extrema</t>
  </si>
  <si>
    <t>IDENTIFICACIÓN</t>
  </si>
  <si>
    <t>DESCRIPCIÓN DEL CONTROL</t>
  </si>
  <si>
    <t>NATURALEZA DEL CONTROL</t>
  </si>
  <si>
    <t>CRITERIOS DE EVALUACIÓN</t>
  </si>
  <si>
    <t>CRITERIOS DE MEDICIÓN</t>
  </si>
  <si>
    <t>Preventivo</t>
  </si>
  <si>
    <t>Detectivo</t>
  </si>
  <si>
    <t>Correctivo</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</si>
  <si>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</si>
  <si>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</si>
  <si>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</si>
  <si>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</si>
  <si>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</si>
  <si>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</si>
  <si>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</si>
  <si>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CALIFICACIÓN TOTAL</t>
  </si>
  <si>
    <t>Valoración del Riesgo</t>
  </si>
  <si>
    <t xml:space="preserve">Fecha </t>
  </si>
  <si>
    <t>Resposable</t>
  </si>
  <si>
    <t>Controles</t>
  </si>
  <si>
    <t>Riesgo Residual</t>
  </si>
  <si>
    <t>Acciones asociadas al control</t>
  </si>
  <si>
    <t>Periodo de Ejecución</t>
  </si>
  <si>
    <r>
      <rPr>
        <b/>
        <sz val="22"/>
        <color theme="1"/>
        <rFont val="Calibri"/>
        <family val="2"/>
        <scheme val="minor"/>
      </rPr>
      <t>ESSMAR E.S.P</t>
    </r>
    <r>
      <rPr>
        <sz val="12"/>
        <color theme="1"/>
        <rFont val="Calibri"/>
        <family val="2"/>
        <scheme val="minor"/>
      </rPr>
      <t xml:space="preserve">
EMPRESA DE SERVICIOS PÚBLICO DEL DISTRITO DE SANTA MARTA</t>
    </r>
  </si>
  <si>
    <t xml:space="preserve">IDENTIFICACIÓN DE LOS RIESGOS DE CORRUPCIÓN </t>
  </si>
  <si>
    <t xml:space="preserve">Deterioro y falta de mantenimiento en infraestructura locativa necesaria  para la operación administrativa </t>
  </si>
  <si>
    <t>Deterioro de  vehículos por omisión de mantenimiento</t>
  </si>
  <si>
    <t>Desperdicio de recursos de apoyo administrativo</t>
  </si>
  <si>
    <t>Suministro no oportuno de servicios de apoyo logístico</t>
  </si>
  <si>
    <t xml:space="preserve">Suministro de bienes e insumos que no corresponden a lo requerido por la operación de los procesos misionales </t>
  </si>
  <si>
    <t>Vinculación a la planta de personal imcumpliendo los requisitos establecidos por la normatividad vigente</t>
  </si>
  <si>
    <t>Fallas en la administración salarial y prestacional</t>
  </si>
  <si>
    <t>Aceptar retribuciones o dádivas para el trámite y/o respuesta de PQRSD o para la entrega de información reservada propia de la Entidad en  beneficio propio y/o de terceros</t>
  </si>
  <si>
    <t>Proceso de provisión de personal inoportuno en situaciones administrativas previsibles</t>
  </si>
  <si>
    <t>Manipulación de certificaciones salariales, laborales y de tiempos laborados para pensiones para beneficio propio o a favor de terceros</t>
  </si>
  <si>
    <t>Incumplimiento de los plazos establecidos por Ley para dar respuesta a los PQRSD.</t>
  </si>
  <si>
    <t>Falta de planeación en la comunicación Estrategica Corporativa</t>
  </si>
  <si>
    <t>Omisión de rendición de cuentas</t>
  </si>
  <si>
    <t>Falta de seguimiento y evaluación independiente a los procesos</t>
  </si>
  <si>
    <t>Abuso del poder</t>
  </si>
  <si>
    <t>Manipular u omitir información para direccionar la toma de decisiones para  beneficio propio y/o de terceros</t>
  </si>
  <si>
    <t>Exigencia de dadivas para beneficio particular y de terceros</t>
  </si>
  <si>
    <t>Estado de resultados amañados</t>
  </si>
  <si>
    <t>Deficiencia en el control a las operaciones presupuestales, contables o de tesorería.</t>
  </si>
  <si>
    <t>Falta de planeación en la asignación presupuestal de procesos respecto al Plan de Acción Anual</t>
  </si>
  <si>
    <t xml:space="preserve">Incumplimiento de las politicas publicas </t>
  </si>
  <si>
    <t>Reportes inoportunos de información a entes de control (Plataformas)</t>
  </si>
  <si>
    <t xml:space="preserve">Pérdida de integridad e integralidad del SIG </t>
  </si>
  <si>
    <t>Omisión en las actuaciones y defensa judiciales a favor de terceros</t>
  </si>
  <si>
    <t>Celebración de contratos incumpliendo requisitos legales</t>
  </si>
  <si>
    <t>Ineficiente gestión de contratistas</t>
  </si>
  <si>
    <t xml:space="preserve">Alteración/modificación intencional de la información relacionada en: estudios previos, pliego de condiciones, en adendas al pliego de condiciones o en evaluaciones de las propuestas, para favorecimiento propio o de terceros </t>
  </si>
  <si>
    <t>Realizar una inadecuada gestión jurídica de los intereses de la entidad</t>
  </si>
  <si>
    <t>Incumplimiento del marco legal vigente</t>
  </si>
  <si>
    <t xml:space="preserve">Fallas en estudio y aplicación de tarifas </t>
  </si>
  <si>
    <t>Falta de seguimiento a los procesos</t>
  </si>
  <si>
    <t>Pérdida de memoria institucional</t>
  </si>
  <si>
    <t>Superviciones tecnicas de contratos amañados</t>
  </si>
  <si>
    <t>Limitaciones para disponer la plataforma tecnológica</t>
  </si>
  <si>
    <t>Inoportunidad en la divulgación de información institucional.</t>
  </si>
  <si>
    <t>Deficiente control de acceso a las aplicaciones y a la información.</t>
  </si>
  <si>
    <t>Tratamiento inadecuado de los datos abiertos y personales</t>
  </si>
  <si>
    <t xml:space="preserve">Transparencia, visibilidad de la gestión y lucha contra la corrupción   insuficientes </t>
  </si>
  <si>
    <t xml:space="preserve">Administrativa </t>
  </si>
  <si>
    <t>Almacen</t>
  </si>
  <si>
    <t>Capital Humano</t>
  </si>
  <si>
    <t>Comercial</t>
  </si>
  <si>
    <t>Comunicaciones</t>
  </si>
  <si>
    <t>Control Interno</t>
  </si>
  <si>
    <t>Disciplinario</t>
  </si>
  <si>
    <t>Financiera</t>
  </si>
  <si>
    <t>Grupo de MIPG</t>
  </si>
  <si>
    <t>Grupo de MIPG
Planeación y Gestión regulatoria
Juridica y Contratación
Financiera
Control Interno</t>
  </si>
  <si>
    <t>Grupo SIG</t>
  </si>
  <si>
    <t>Juridica y contractual</t>
  </si>
  <si>
    <t>Juridica y contratación</t>
  </si>
  <si>
    <t>Juridica y Contratación</t>
  </si>
  <si>
    <t>Planeación y Gestión regulatoria</t>
  </si>
  <si>
    <t>Supervisores de contratos</t>
  </si>
  <si>
    <t>TIC</t>
  </si>
  <si>
    <t>TIC
Grupo MIPG</t>
  </si>
  <si>
    <t>Dependencia</t>
  </si>
  <si>
    <t>Falta de un plan de mantenimiento, demora en la ejecución de acciones correctivas y preventivas, falta de recursos o de un plan de adquisicion, Uso inadecuado de la infraestructura, Antigüedad de la infraestructura.</t>
  </si>
  <si>
    <t xml:space="preserve">Afectación en la condiciones de trabajo con la consecuente generación de peligros para la seguridad y salud de los trabajadores, deterioro de areas, perdida de imagen institucional
</t>
  </si>
  <si>
    <t>Falta de ficha de control de mantenimiento, Uso inadecuado del vehículo, falta de compromiso en custodia de bienes corporativos</t>
  </si>
  <si>
    <t>Perdidas económicas por reparación o reposición del vehículo, retrasos en rutas y transporte, deterioro de imagen institucional, incremento en los niveles de accidentalidad, multas, sanciones</t>
  </si>
  <si>
    <t xml:space="preserve">
Falta de control en el suministro de recursos, Falta de sentido de pertenencia hacia la institución, omisión de responsabilidades
</t>
  </si>
  <si>
    <t xml:space="preserve">Agotamiento de recursos, perdidas economicas, acumulación de desechos, aumento de pasivos, contaminación ambiental
</t>
  </si>
  <si>
    <t>Solicitud realizada sin la antelación requerida, Insuficiencia de medios o bienes requeridos para la prestación del servicio, Deficiencias en la contratación de servicios logísticos</t>
  </si>
  <si>
    <t>Insatisfacción de funcionarios/contratistas, Afectación al funcionamiento de la entidad, Incumplimiento / reprogramación de compromisos</t>
  </si>
  <si>
    <t>Falta de Control de almacen, Error en la entrega del bien e insumo, omsión con los proveedores, Falta de trazabilidad</t>
  </si>
  <si>
    <t xml:space="preserve">
Reprocesos en la entrega de bienes e insumos, perdida de bienes, detrimento organizacional, afectación en la operación, perdida de imagen corporativa, resultanos NO deseados 
</t>
  </si>
  <si>
    <t xml:space="preserve">Fallas en la verificación de requisitos al realizar el proceso de selección de funcionarios, Desconocimiento de la norma, desatención y/o incumplimiento del Manual Específico de Funciones y de Competencias Laborales,
</t>
  </si>
  <si>
    <t>Personal incompetente, incumplimientos en compromisos y en metas institucionales, ocurrencia de hallazgos por entes de control, retrasos y fallas en objetivos, aumento de reprocesos en actividades</t>
  </si>
  <si>
    <t>Deficiencias en el Sistema de Información de Administración de personal, Inexactitud en el registro de novedades de personal en el aplicativo,  Error  en la proyección de actos administrativos</t>
  </si>
  <si>
    <t>Insatisfacción de personas afectadas
Reprocesos, pérdidas económicas y sanciones</t>
  </si>
  <si>
    <t xml:space="preserve">Desconocimiento de las partes interesadas sobre los procedimientos institucionales, Interés particular por parte del servidor de la entidad para sacar beneficio económico,  Falta de ética profesional por parte del servidor público, Presión sobre los funcionarios para la entrega de información reservada </t>
  </si>
  <si>
    <t>Sanción legal o disciplinaria, Proceso judiciales contra la Entidad y colaboradores,Pérdida de credibilidad e imagen Institucional.</t>
  </si>
  <si>
    <t>No formular plan de provisión ante el reporte de situaciones administrativas con suficiente antelación</t>
  </si>
  <si>
    <t>Insatisfacción en dependencias afectadas con posible afectación al clima laboral
Posibles incumplimientos en diferentes niveles (actividades, entregas, metas, entre otros)</t>
  </si>
  <si>
    <t xml:space="preserve"> Uso indebido del poder, Manipulación de la información, Toma de decisiones ajustadas a intereses particulares</t>
  </si>
  <si>
    <t>Pérdidas económicas
Sanciones disciplinarias, penales y fiscales para los funcionarios involucrados</t>
  </si>
  <si>
    <t xml:space="preserve">
Fallas en la reasignación de las PQRS, Desconocimiento de los términos legales establecidos para responder y las consecuencias del incumplimiento, Mal diligenciamiento del formato en la web por parte del solicitante, Al realizar traslado a la Entidad competente para dar respuesta, Lineamientos establecidos que generan cuellos de botella en la firma de respuestas oficiales, Desarticulación entre las dependencias que participan de la respuesta a la solicitud, Debilidades en el seguimiento por parte de los responsables de los procesos sobre las actividades de los funcionarios.</t>
  </si>
  <si>
    <t>Desgaste Administrativo por reprocesos,Sanción legal o disciplinaria, Proceso judiciales contra la Entidad , Pérdida de credibilidad Institucional, Hallazgos por parte de organismos de control, Disminución del nivel de satisfacción de las partes interesadas.</t>
  </si>
  <si>
    <t>Falta de planeación, desconocimiento, falta de comunicación, falta de profesionales en el proceso</t>
  </si>
  <si>
    <t>Deterioro de imagen institucional</t>
  </si>
  <si>
    <t>Falta de planeación, omisión en la evaluación de resultados de gestión, incumplimiento de la ley</t>
  </si>
  <si>
    <t>Perdida de imagen corporativo, sanciones, multas, Hallazgos por entes de control</t>
  </si>
  <si>
    <t>Mlala planeación, Falta de un plan de auditoria, Falta de seguimiento</t>
  </si>
  <si>
    <t>Falta de trazabilidad de resultados de indicadores, ocurrencia de hallazgos por entes de control, incumplimiento de indicadores de gestión, sanciones, desorden en la gestión</t>
  </si>
  <si>
    <t>Uso indebido del poder, Toma de decisiones ajustadas a intereses particulares, amiguismo, exceso de autoridad</t>
  </si>
  <si>
    <t>Sanciones disciplinarias, penales y fiscales para los funcionarios involucrados</t>
  </si>
  <si>
    <t>Interés por parte del evaluador o del evaluado en ocultar información, Desconocimiento u omisión en la aplicación de la normativa asociada al seguimiento y/o evaluación,  Amiguismo, Soborno</t>
  </si>
  <si>
    <t>Procesos Disciplinarios Internos, Proceso Penal
Pérdida de imagen, Hallazgos por parte de organismos de control</t>
  </si>
  <si>
    <t>Falta de compromiso, falta de etica</t>
  </si>
  <si>
    <t>Perdida de imagen corporativa, sanciones, multas</t>
  </si>
  <si>
    <t>Ocultamiento de información, beneficio a particular o terceros, amiguismo</t>
  </si>
  <si>
    <t>Errores al distribuir el PAC, en la expedición de CDP y de registro presupuestal o al tramitar los pagos y transferencias de recursos,  Información insuficiente y/o inconsistente reportada por las dependencias</t>
  </si>
  <si>
    <t>Proceso disciplinario, Pérdida de credibilidad en la imagen institucional, Medidas por entes de  control (sanciones o NC) , 
Multas a la Entidad , Sanciones legales y/o económicas
Sanciones administrativas y tributarias, Incumplimiento compromisos de pago</t>
  </si>
  <si>
    <t>Falta de planeación, desconocimiento, improvisaciones en la planeación, desarticulación, falta de comunicación, desorden  presupuestal</t>
  </si>
  <si>
    <t>Sobrecostos, desviación de recursos, desorden fiscal, resultados NO deseados, Incumplimiento de objetivos institucionales</t>
  </si>
  <si>
    <t xml:space="preserve">Falta de seguimiento, desconocimiento de la norma, omisión de reunion de comites de Evaluación y desempeño </t>
  </si>
  <si>
    <t>Incumplimiento de politicas publicas, sanciones, desorden administrativo, resultados NO deseados, Hallazgos entes de control</t>
  </si>
  <si>
    <t>Desconocimiento, omisión, ocultamiento de información</t>
  </si>
  <si>
    <t>Sanciones, multas, reprocesos, perdidas de imagen institucional</t>
  </si>
  <si>
    <t xml:space="preserve"> Inadecuada gestión de cambios, No incluir a todos los actores necesarios para las decisiones de integridad e integralidad, Fallas en el seguimiento y evaluación de desempeño del SIG
</t>
  </si>
  <si>
    <t>Reprocesos, Impacto en el logro de resultados institucionales</t>
  </si>
  <si>
    <t>Amiguismo, pago de favores, contraprestaciones, falta de sentido de pertenencia por la empresa, falta de competencias por el area juridica, personal incompetente</t>
  </si>
  <si>
    <t>Perdidas economicas, sanciones, deterioro de la imagen corporativa</t>
  </si>
  <si>
    <t>Incumplimiento del Manual de Contratación, Deficiencias en la competencia del contratista, Inadecuada definición de actividades/productos a entregar en el contrato  (falta de claridad, alcance limitado o excesivo, etc.) , Supervisión insuficiente del contrato por deficiencia o no aplicación de las disposiciones del proceso.</t>
  </si>
  <si>
    <t>Reprocesos en la etapa contractual y postcontractual
Pérdida de recursos, Pérdida de credibilidad en la imagen institucional, Hallazgos por parte de organismos de control, Posibles sanciones legales y disciplinarias, Pérdida de conocimiento institucional, Incumplimiento del marco legal vigente en seguridad y salud en el trabajo</t>
  </si>
  <si>
    <t>Interés por beneficiar a una firma en particular, Obtener provecho propio o intereses particulares, Aceptación de las observaciones presentadas por los oferentes con la finalidad de limitar la concurrencia de los mismos</t>
  </si>
  <si>
    <t>Reprocesos en la etapa contractual y postcontractual, Pérdida de recursos, Incumplimiento de compromisos (Plan de acción, en el Plan de Adquisición de Bienes y Servicios), Pérdida de credibilidad en la imagen institucional, Hallazgos por parte de organismos de control, Posibles sanciones legales y disciplinarias</t>
  </si>
  <si>
    <t>No remitir oportunamente el insumo por parte de las direcciones técnicas que se requiere para dar un concepto jurídico o realizar una intervención judicial, Teniendo la competencia, proyectar un concepto o respuesta que no resuelva de fondo una solicitud, Incumplir los términos de contestación de una demanda o una actuación administrativa, Contestación errada de una demanda por ausencia o deficiencia de argumentos técnicos, No presentar oportunamente ante el comité de conciliación las fichas de conciliación.</t>
  </si>
  <si>
    <t xml:space="preserve">
Proceso disciplinario, Pérdida de credibilidad en la imagen institucional, Medidas por entes de  control (sanciones o NC)  
Sanciones legales y/o económicas, Sanciones administrativas y tributarias, Detrimento patrimonial</t>
  </si>
  <si>
    <t>Inadecuada aplicación de las modalidades de contratación, Iniciar la ejecución contrato, sin el lleno de las condiciones legales, Inadecuada evaluación de propuesta, Desarticulación en la definición de obligaciones en seguridad y salud en el trabajo</t>
  </si>
  <si>
    <t>Reprocesos en los procesos legales, Pérdida de credibilidad en la imagen institucional, Hallazgos por parte de organismos de control, Posibles sanciones legales y disciplinarias</t>
  </si>
  <si>
    <t>Personal incompetente, falta de información, desconocimiento de procesos, omisión de la normativa legal vigente</t>
  </si>
  <si>
    <t>Perdidas economicas, sanciones, deterioro de la imagen corporativa, aumento de PQR, malas prestación de servicios, iliquidez corporativa, incremento de deudas con terceros</t>
  </si>
  <si>
    <t>Fallas en la planeación, falta de instrumentos de seguimiento, desarticulación de areas y/o procesos</t>
  </si>
  <si>
    <t>Reprocesos, falta de trazabilidad, incumplimiento de objetivos por procesos, fallas de indicadores</t>
  </si>
  <si>
    <t>Ausencia de lineamientos de gestión del conocimiento, Deficiencias en la gestión de seguridad de la información y en el manejo de la documentación de la entidad - pérdida o daño de documentos por préstamo, Daños en instalaciones (oficinas, área de archivo) o equipos informáticos</t>
  </si>
  <si>
    <t>Indisponibilidad de la información generando retraso y reprocesos en el desarrollo de las actividades de la entidad
Incumplimiento de compromisos, Divulgación indebida de información de la entidad, Afectación al reporte de resultados y a procesos de rendición de cuentas, Costos de reparación o reposición de infraestructura</t>
  </si>
  <si>
    <t>Deficiencias en los insumos o recursos para generar el producto o servicio objeto del contrato, Deficiencias en la competencia del contratista, Especificaciones insuficientes o incorrectas en el contrato,  Fallas en la supervisión del contrato, No aplicar correctivos oportunos durante la ejecución   del contrato</t>
  </si>
  <si>
    <t>Incumplimiento de compromisos, Reprocesos
Pérdida de recursos, Pérdida de credibilidad en la imagen institucional, Hallazgos por parte de organismos de control
Posibles sanciones legales y disciplinarias</t>
  </si>
  <si>
    <t>Desarticulación de áreas y procesos en la identificación de necesidades e iniciativas tecnológicas, Iniciativas en fase de implementación, sin previa planificación, Sobrevalorar las bondades de las tendencias y novedades tecnológicas.</t>
  </si>
  <si>
    <t>Fallas en la proyección o dimensionamiento de las necesidades en materia de plataforma tecnológica, Desgaste administrativo y operativo, Proyectos de TI Subutilizados (detrimento)</t>
  </si>
  <si>
    <t>Inexactitud en la preparación y entrega de la información que será divulgada, Mala interpretación de la información suministrada, No realizar las sesiones de los comités pertinentes, Demoras en el suministro de la información por parte de quien la genera.</t>
  </si>
  <si>
    <t>Pérdida de credibilidad institucional, Desgaste administrativo.
Pérdida de interés par parte de medios de comunicación y grupos de interés, Aumento en la cantidad de PQRSD (interno y/o externos)</t>
  </si>
  <si>
    <t>Fallas en aplicación de políticas de seguridad
Insuficiente divulgación y promoción de las políticas y controles</t>
  </si>
  <si>
    <t>Perdida de información institucional</t>
  </si>
  <si>
    <t>Desconocimiento de las políticas de tratamiento de datos</t>
  </si>
  <si>
    <t>Vulneración y/o mal uso de datos personales</t>
  </si>
  <si>
    <t xml:space="preserve"> Acciones insuficientes para promoción de transparencia, visibilidad y lucha contra la corrupción, Desconocimiento de los mecanismos de buen gobierno y lucha contra la corrupción </t>
  </si>
  <si>
    <t>Deterioro de la imagen corporativa, Falta de credibilidad en la entidad</t>
  </si>
  <si>
    <r>
      <rPr>
        <b/>
        <sz val="20"/>
        <color theme="1"/>
        <rFont val="Calibri"/>
        <family val="2"/>
        <scheme val="minor"/>
      </rPr>
      <t>ESSMAR E.S.P</t>
    </r>
    <r>
      <rPr>
        <sz val="20"/>
        <color theme="1"/>
        <rFont val="Calibri"/>
        <family val="2"/>
        <scheme val="minor"/>
      </rPr>
      <t xml:space="preserve">
</t>
    </r>
    <r>
      <rPr>
        <sz val="12"/>
        <color theme="1"/>
        <rFont val="Calibri"/>
        <family val="2"/>
        <scheme val="minor"/>
      </rPr>
      <t>EMPRESA DE SERVICIOS PÚBLICO DEL DISTRITO DE SANTA MARTA</t>
    </r>
  </si>
  <si>
    <r>
      <t xml:space="preserve">ESSMAR E.S.P
</t>
    </r>
    <r>
      <rPr>
        <sz val="12"/>
        <color theme="1"/>
        <rFont val="Calibri"/>
        <family val="2"/>
        <scheme val="minor"/>
      </rPr>
      <t>EMPRESA DE SERVICIOS PÚBLICO DEL DISTRITO DE SANTA MARTA</t>
    </r>
  </si>
  <si>
    <r>
      <rPr>
        <b/>
        <sz val="26"/>
        <color theme="1"/>
        <rFont val="Calibri"/>
        <family val="2"/>
        <scheme val="minor"/>
      </rPr>
      <t>ESSMAR E.S.P</t>
    </r>
    <r>
      <rPr>
        <sz val="11"/>
        <color theme="1"/>
        <rFont val="Calibri"/>
        <family val="2"/>
        <scheme val="minor"/>
      </rPr>
      <t xml:space="preserve">
</t>
    </r>
    <r>
      <rPr>
        <sz val="16"/>
        <color theme="1"/>
        <rFont val="Calibri"/>
        <family val="2"/>
        <scheme val="minor"/>
      </rPr>
      <t>EMPRESA DE SERVICIOS PÚBLICO DEL DISTRITO DE SANTA MARTA</t>
    </r>
  </si>
  <si>
    <r>
      <rPr>
        <b/>
        <sz val="24"/>
        <color theme="1"/>
        <rFont val="Calibri"/>
        <family val="2"/>
        <scheme val="minor"/>
      </rPr>
      <t>ESSMAR E.S.P</t>
    </r>
    <r>
      <rPr>
        <sz val="11"/>
        <color theme="1"/>
        <rFont val="Calibri"/>
        <family val="2"/>
        <scheme val="minor"/>
      </rPr>
      <t xml:space="preserve">
</t>
    </r>
    <r>
      <rPr>
        <sz val="14"/>
        <color theme="1"/>
        <rFont val="Calibri"/>
        <family val="2"/>
        <scheme val="minor"/>
      </rPr>
      <t>EMPRESA DE SERVICIOS PÚBLICO DEL DISTRITO DE SANTA MARTA</t>
    </r>
  </si>
  <si>
    <t>MATRIZ DE RIESGO Y CONTROL</t>
  </si>
  <si>
    <t>Fallas en la reasignación de las PQRS, Desconocimiento de los términos legales establecidos para responder y las consecuencias del incumplimiento, Mal diligenciamiento del formato en la web por parte del solicitante, Al realizar traslado a la Entidad competente para dar respuesta, Lineamientos establecidos que generan cuellos de botella en la firma de respuestas oficiales, Desarticulación entre las dependencias que participan de la respuesta a la solicitud, Debilidades en el seguimiento por parte de los responsables de los procesos sobre las actividades de los funcionarios.</t>
  </si>
  <si>
    <t xml:space="preserve">Inadecuada gestión de cambios, No incluir a todos los actores necesarios para las decisiones de integridad e integralidad, Fallas en el seguimiento y evaluación de desempeño del SIG
</t>
  </si>
  <si>
    <t>Disponer de un Plan de Mantenimiento con sus respectivo cronograma de ejecución</t>
  </si>
  <si>
    <t>Suscripción de contrato con taller vehicular para garantizar acondicionamiento permanente del rdamiento vehicular de los automoviles de la empresaa</t>
  </si>
  <si>
    <t xml:space="preserve">Control de Suministros y gastos por dependencias </t>
  </si>
  <si>
    <t>Trazabilidad y control de los eventos a desarrolllar y apoyar en el mes</t>
  </si>
  <si>
    <t>Control de solicitudes de insumos Vs entregados y/o suministrados</t>
  </si>
  <si>
    <t>Registro de trazabilidad  y/o Chesk Lik de requisitos legales para contratación de personal</t>
  </si>
  <si>
    <t>Estudio de necesidad de personal y asignación salarial</t>
  </si>
  <si>
    <t xml:space="preserve">Indicador </t>
  </si>
  <si>
    <t>OBSERVACIONES ASESOR DE CONTROL INTERNO</t>
  </si>
  <si>
    <t xml:space="preserve">Relación de estudios previos de necesidad de personal </t>
  </si>
  <si>
    <t>Trazabilidad de novedades de TTHH</t>
  </si>
  <si>
    <t xml:space="preserve">Trazabilidad de PQRS y estados de tramite </t>
  </si>
  <si>
    <t xml:space="preserve">Plan de medios y actividades ejecutadas por mes </t>
  </si>
  <si>
    <t>Actas de cierre de audiencia Pública</t>
  </si>
  <si>
    <t>Plan de auditoria y plan de mejoramiento ejecutado</t>
  </si>
  <si>
    <t xml:space="preserve">Codigo disciplinario y codigo de integridad </t>
  </si>
  <si>
    <t>Casos de acciones abiertas a funcionarios y/o trabajadores</t>
  </si>
  <si>
    <t>Estado de Resultados Trimestrales con principales indicadores</t>
  </si>
  <si>
    <t xml:space="preserve">Plan de acción con asignación presupuestal por dependencia </t>
  </si>
  <si>
    <t>Relación de Documentos públicos publicados en la pagina web institucional en cumplimiento del MIPG</t>
  </si>
  <si>
    <t>Reporte FURAG
Reporte SUI
Reporte SIGOB
Reporte SUIT
Reportes SIA contraloria y Sia Observa
Reportes Finaciero
Reporte Juridico</t>
  </si>
  <si>
    <t>Politica del SIG, Objetivos, caracterizaciones, Procedimientos, manuales y guias del SIG</t>
  </si>
  <si>
    <t>Trazabilidad de defensa judicial de la empresa</t>
  </si>
  <si>
    <t xml:space="preserve">Registro, Control y trazabilidad genenerados en la  contratación </t>
  </si>
  <si>
    <t xml:space="preserve">Control y trazabilidad de supervisión </t>
  </si>
  <si>
    <t xml:space="preserve">Normograma corporativo </t>
  </si>
  <si>
    <t>Estudios de tarifas y plan tarifario viabilizado</t>
  </si>
  <si>
    <t xml:space="preserve">Seguimiento de plan estrategico y plan de acción por semestre </t>
  </si>
  <si>
    <t>Inventario del conocimiento y politica de ejecución y/o operación del proceso</t>
  </si>
  <si>
    <t xml:space="preserve">Control de supervisión de contratos </t>
  </si>
  <si>
    <t xml:space="preserve">Inventario de equipos , soportes tecnologicos y estado </t>
  </si>
  <si>
    <t>Trazabilidad de información Publicada en la Pagina web Institucional</t>
  </si>
  <si>
    <t>Trazabilidad del uso de los soportes tecnologicos de la empresa</t>
  </si>
  <si>
    <t>Politica y/o Procedimiento de tratamiento de datos Personales</t>
  </si>
  <si>
    <t xml:space="preserve">Transparencia, visibilidad de la gestión y lucha contra la corrupción  insuficientes </t>
  </si>
  <si>
    <t>Trazabilidad de Documentos publicados en la sección de transparencia de la pagina web institucional</t>
  </si>
  <si>
    <t>Control y trazabilidad de l proceso contractual de la empresa</t>
  </si>
  <si>
    <t>relación de conciliaciones generadas y cuantia defendidas a favor de la empresa</t>
  </si>
  <si>
    <t>Plan de mantenimiento
Cronograma de ejecución</t>
  </si>
  <si>
    <t xml:space="preserve">Contrato de mantenimiento </t>
  </si>
  <si>
    <t>Relación de eventos cubiertos y apoyo generado</t>
  </si>
  <si>
    <t>solicitudes de insumos Vs entregados y/o suministrados</t>
  </si>
  <si>
    <t>Chesk Lik de requisitos legales para contratación de personal</t>
  </si>
  <si>
    <t>% Mantenimiento Ejecutado</t>
  </si>
  <si>
    <t>No. De contratos suscrito para mantenimientos en el periodo</t>
  </si>
  <si>
    <t>Cantidad de suministros entregados/Cantidad de suministros adquiridos</t>
  </si>
  <si>
    <t>No. De eventos apoyados/No. Eventos Programados</t>
  </si>
  <si>
    <t>Cantidad de insumos entregados a las dependencias en el periodo</t>
  </si>
  <si>
    <t>No. personas vinculadas en sus diferentes modalidades</t>
  </si>
  <si>
    <t>No. De socializaciones del Codigo disciplinario</t>
  </si>
  <si>
    <t>No. De estudios previos realizados</t>
  </si>
  <si>
    <t>No. Presentadas en el periodo</t>
  </si>
  <si>
    <t xml:space="preserve">No. PQRS tramitados/No. PQRS recibidos </t>
  </si>
  <si>
    <t>% del Plan de medios ejecutado</t>
  </si>
  <si>
    <t>No.de audiencias Públicas ejecutadas</t>
  </si>
  <si>
    <t>No. De autorias realizadas/Total Aditorias programadas</t>
  </si>
  <si>
    <t xml:space="preserve">No. De sanciones aplicadas </t>
  </si>
  <si>
    <t>No. de estados de resultados reportados/Total reportes en el periodo</t>
  </si>
  <si>
    <t>Cantidad de recursos asignados/total recursos demando por dependencias</t>
  </si>
  <si>
    <t>No. Reportes hechos/total reportes a realizar</t>
  </si>
  <si>
    <t xml:space="preserve">No. De caracterización realizados/Total caracterizaciones a desarrollar </t>
  </si>
  <si>
    <t>No. De sentencias favorables/total casos en contra de la empresa</t>
  </si>
  <si>
    <t>No. De contratos celebrados</t>
  </si>
  <si>
    <t>No.total de contratos supervisados/total contratos a supervisar</t>
  </si>
  <si>
    <t>No. De conciliaciones realizadas/total casos pendientes</t>
  </si>
  <si>
    <t>N/A</t>
  </si>
  <si>
    <t>No. Seguimientos realizados/total seguimientos programados</t>
  </si>
  <si>
    <t>MIPG</t>
  </si>
  <si>
    <t xml:space="preserve">DEPENDENCIA </t>
  </si>
  <si>
    <t>No. RIESGO</t>
  </si>
  <si>
    <t>Entregables por dependencias</t>
  </si>
  <si>
    <t>Relación de suministros entregados y stock de almacen
Plan de Adquisición</t>
  </si>
  <si>
    <t xml:space="preserve">GRAFICA DE RIESGOS POR DEPENDENCIAS </t>
  </si>
  <si>
    <t>INDICADORES</t>
  </si>
  <si>
    <t xml:space="preserve">MONITOREO Y REVISIÓN DE CONTROL INTERNO </t>
  </si>
  <si>
    <t>PROMEDIO</t>
  </si>
  <si>
    <t>%</t>
  </si>
  <si>
    <t>1 SEGUIMIENTO</t>
  </si>
  <si>
    <t>2 SEGUIMIENTO</t>
  </si>
  <si>
    <t>3 SEGUIMIENTO</t>
  </si>
  <si>
    <t>MATRIZ DE RIESGO</t>
  </si>
  <si>
    <r>
      <t xml:space="preserve">Nivel 10  </t>
    </r>
    <r>
      <rPr>
        <sz val="12"/>
        <color rgb="FFFF0000"/>
        <rFont val="Calibri"/>
        <family val="2"/>
        <scheme val="minor"/>
      </rPr>
      <t xml:space="preserve">XXXXX </t>
    </r>
    <r>
      <rPr>
        <sz val="12"/>
        <color theme="1"/>
        <rFont val="Calibri"/>
        <family val="2"/>
        <scheme val="minor"/>
      </rPr>
      <t>(Cuatro a Nueve preguntas afirmativas)</t>
    </r>
  </si>
  <si>
    <t xml:space="preserve">REPRESENTACIÓN DE LOS RIESGOS </t>
  </si>
  <si>
    <t>Se le viene dando cumplimiento por el area al cronograma del plan de mantenimiento de la entidad</t>
  </si>
  <si>
    <t>Se pudo evidenciar que se suscribio el contrato de mantenimiento de los vehiculos con el cual se puede garantizar su normal funcionamiento</t>
  </si>
  <si>
    <t xml:space="preserve">Este indicador no se cumple por medio del area administrativa dado que estas le corresponden a la dependencia de almacen de la empresa </t>
  </si>
  <si>
    <t xml:space="preserve">Se registra como evidencia de soporte el chek list de requisitos legales para contratacion de personal (muestra de documento) </t>
  </si>
  <si>
    <t>Este indicador muestra la relacion de personal activo dentro de la entidad (nomina) carece del estudio de necesidades.</t>
  </si>
  <si>
    <t>Este indicador no se cumplio, no se evidencia dentro del reporte del area de capital humano el numero de socializaciones del codigo disciplinario.</t>
  </si>
  <si>
    <t>Este indicador no se cumplio, no se evidencia dentro del reporte del area de capital humano el numero de estudios previos realizados.</t>
  </si>
  <si>
    <t>según las evidencias se muestra el registro de novedades presentadas durante el primer cuatrimestre 2021 representado en  el centro de costos .</t>
  </si>
  <si>
    <t>este indicador se encuentra relacionado dentro de las evidencias entregadas según la trazabilidad de defensa judicial.</t>
  </si>
  <si>
    <t>se encuentra presente la informacion de los contratos celebrados con relacion a los registros, control y trazabilidad por parte del area de contratacion.</t>
  </si>
  <si>
    <t>este indicador se cumple con la relacion de contratos celebrados según el proceso contractual del area.</t>
  </si>
  <si>
    <t>se encuentra registro de la relacion de los procesos ligitiosos vigencia 2021</t>
  </si>
  <si>
    <t>este indicador se cumplio, deacuerdo a los reportes oportunos realizados por el area dentro de las plataformas asignadas, SIGOB,SUIT,FURAG Y SUI, donde 2 estan reportados oportunamente 1 en proceso y otro de manera continua.</t>
  </si>
  <si>
    <t>dentro de la informacion suministrada se registran los reportes de las evidencias según la vigencia 2020, asi mismo, informe de estado,politica de tramites y el plan de trabajo 2021.</t>
  </si>
  <si>
    <t xml:space="preserve">este indicador se cumplio con la presentacion del normograma corporativo y su cargue dentro de la plataforma institucional link de transparencia essmar </t>
  </si>
  <si>
    <t xml:space="preserve">este indicador se encuentra registrado segun  la sesión 001 de MIPG, 
además de  socializarse el Plan Estratégico, los 12 planes  institucionales, el Plan de  acción 2021 y el informe del plan de acción 2020, también se acordó que los seguimientos al Plan ​Estratégico  y el Plan  de  acción  de  la vigencia 2021  serán  con  una  periodicidad semestral, por lo que el primer seguimiento será realizado con corte de 30 de junio. </t>
  </si>
  <si>
    <t xml:space="preserve">este indicador nos habla de un estudio de costos registrada y aprobada por la junta directiva </t>
  </si>
  <si>
    <t>Este indicador se cumple con el reporte de las emisiones a medios de comunicación masivos un total de 128 piezas comunicativas entre las que se encuentran comunicados de prensa, boletines y fotonotcias sobre los avances de la gestión y la participación ciudadana de la Empresa de Servicios Públicos del Distrito de Santa Marta, ESSMAR E.S.P.</t>
  </si>
  <si>
    <t>Se evidencia el soporte de la socializacion del codigo disciplinario soportado de actas y material fotografico, dando a conocer que se maneja mediante un cronograma de capacitaciones dentro del plna anual de capacitaciones.</t>
  </si>
  <si>
    <t>Según este indicador la informacion de base indica que durante el primer cuatrimestre de 2021 no se han reportado sanciones disciplinarias.</t>
  </si>
  <si>
    <t>Este indicador se cumplio con la relacionde los contratos supervisados, se espera de manera significativa la revision de los contratos a revisar y su seguimiento.</t>
  </si>
  <si>
    <t xml:space="preserve">Se realiza revision de este indicador con la relacion de los equipos en fuincion y su estado de funcionamiento y las especificaciones de cada uno </t>
  </si>
  <si>
    <t>Se presenta el soporte del esquema de publicacion en la plataforma institucional con las especificiones de cada enlace de consulta publica, se espera seguimiento a la plataforma y revision de la informacion a fin de este actualizados</t>
  </si>
  <si>
    <t xml:space="preserve">Este indicador se cumple con la revision de la pagina de transparecia y la verificiacion de cada punto de informacion y acceso publico, cabe anotar que se continua en su verificacion continua para ofrecer informacion veraz y actualizada al publico </t>
  </si>
  <si>
    <t>Este indicador se cumple con la entrega del informe de la politica de tratamiento de datos personales   en la observacion  y respeto a los lineamientos y directrices contenidos en la Política con los cuales se establece la regulación en materia de protección de datos para ESSMAR E.S.P.</t>
  </si>
  <si>
    <t xml:space="preserve">se reporta el comportamiento y manejo de los equipos tecnologicos con la relacion de estos dentro de un formato de salida y entrada y areas responsables </t>
  </si>
  <si>
    <t xml:space="preserve">Este indicador se cumple con la relacion de contratos de cada supervisor correspondiente </t>
  </si>
  <si>
    <t xml:space="preserve">durante el primer cuatrimestre de 2021  no se ha realizado audiencias publicas </t>
  </si>
  <si>
    <t>Este indicador se cumple con la relacion de dos auditorias establecidas dentro del plan anual de auditorias su revision entrega de resultados informes de hallazgos, y su respectivos planes de mejoramiento.</t>
  </si>
  <si>
    <t>Se evidencia sopórte de entrega de insumos con la relacion de las  ordenes de trabajo de almacen acueducto y almacen insumos, se relaciona dentro del informe que no se cuenta con contrato de papeleria y cafeteria durante el primer trimestre 2021</t>
  </si>
  <si>
    <t>En el primer cuatrimestre del año en curso se han atendido eventos como son el censos de los recicladores, entrega de carnets a los funcionarios de la empresa, evento de la entrada en funcionamiento de la linea Sena,Troncal, La lucha, reuniones con lideres y limpiezas de playas</t>
  </si>
  <si>
    <t xml:space="preserve">esta actividad le corresponde a sistema de gestion integrado de gestion </t>
  </si>
  <si>
    <t xml:space="preserve">este indicador se soporta con la entrega de informacion del control de ejecucion de contratos </t>
  </si>
  <si>
    <t>se revisa la informacion entregada de este indicador, que consta de la relacion de los ingresos operacionales,brutos,netos, utilidad operacional, excedente o deficit operacional,ingresos y excedente o deficit del ejercicio con sus cifras correspondientes</t>
  </si>
  <si>
    <t>se da cumplimiento a este indicador con la entrega  del Informe de la trazabilidad de las PQRS durante el primer cuatrimestre 2021, donde se reviso el comportamiento de estas actividades por parte del area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</si>
</sst>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0"/>
      <color theme="1"/>
      <name val="Calibri"/>
      <family val="2"/>
      <scheme val="minor"/>
    </font>
    <font>
      <b/>
      <sz val="20"/>
      <color theme="1"/>
      <name val="Calibri"/>
      <family val="2"/>
      <scheme val="minor"/>
    </font>
    <font>
      <b/>
      <sz val="11"/>
      <name val="Arial"/>
      <family val="2"/>
    </font>
    <font>
      <b/>
      <sz val="12"/>
      <name val="Arial"/>
      <family val="2"/>
    </font>
    <font>
      <b/>
      <sz val="12"/>
      <color theme="0"/>
      <name val="Arial"/>
      <family val="2"/>
    </font>
    <font>
      <b/>
      <sz val="11"/>
      <color theme="0"/>
      <name val="Arial"/>
      <family val="2"/>
    </font>
    <font>
      <sz val="12"/>
      <color theme="1"/>
      <name val="Arial"/>
      <family val="2"/>
    </font>
    <font>
      <sz val="12"/>
      <color theme="0"/>
      <name val="Arial"/>
      <family val="2"/>
    </font>
    <font>
      <sz val="12"/>
      <color theme="1"/>
      <name val="Calibri"/>
      <family val="2"/>
      <scheme val="minor"/>
    </font>
    <font>
      <sz val="9"/>
      <color theme="1"/>
      <name val="Calibri"/>
      <family val="2"/>
      <scheme val="minor"/>
    </font>
    <font>
      <sz val="16"/>
      <color theme="1"/>
      <name val="Arial"/>
      <family val="2"/>
    </font>
    <font>
      <sz val="12"/>
      <color rgb="FFFFFF00"/>
      <name val="Calibri"/>
      <family val="2"/>
      <scheme val="minor"/>
    </font>
    <font>
      <sz val="12"/>
      <name val="Calibri"/>
      <family val="2"/>
      <scheme val="minor"/>
    </font>
    <font>
      <b/>
      <sz val="14"/>
      <name val="Calibri"/>
      <family val="2"/>
      <scheme val="minor"/>
    </font>
    <font>
      <b/>
      <sz val="14"/>
      <color theme="0"/>
      <name val="Calibri"/>
      <family val="2"/>
      <scheme val="minor"/>
    </font>
    <font>
      <b/>
      <sz val="16"/>
      <color theme="0"/>
      <name val="Arial"/>
      <family val="2"/>
    </font>
    <font>
      <b/>
      <sz val="16"/>
      <color theme="1"/>
      <name val="Calibri"/>
      <family val="2"/>
      <scheme val="minor"/>
    </font>
    <font>
      <b/>
      <sz val="10"/>
      <name val="Arial"/>
      <family val="2"/>
    </font>
    <font>
      <sz val="10"/>
      <name val="Calibri"/>
      <family val="2"/>
      <scheme val="minor"/>
    </font>
    <font>
      <b/>
      <sz val="18"/>
      <color theme="0"/>
      <name val="Calibri"/>
      <family val="2"/>
      <scheme val="minor"/>
    </font>
    <font>
      <b/>
      <sz val="18"/>
      <name val="Arial"/>
      <family val="2"/>
    </font>
    <font>
      <b/>
      <sz val="16"/>
      <name val="Calibri"/>
      <family val="2"/>
      <scheme val="minor"/>
    </font>
    <font>
      <sz val="20"/>
      <color theme="1"/>
      <name val="Calibri"/>
      <family val="2"/>
      <scheme val="minor"/>
    </font>
    <font>
      <sz val="8"/>
      <color theme="1"/>
      <name val="Calibri"/>
      <family val="2"/>
      <scheme val="minor"/>
    </font>
    <font>
      <b/>
      <sz val="10"/>
      <color theme="0"/>
      <name val="Calibri"/>
      <family val="2"/>
      <scheme val="minor"/>
    </font>
    <font>
      <sz val="11"/>
      <name val="Calibri"/>
      <family val="2"/>
      <scheme val="minor"/>
    </font>
    <font>
      <b/>
      <sz val="22"/>
      <color theme="1"/>
      <name val="Calibri"/>
      <family val="2"/>
      <scheme val="minor"/>
    </font>
    <font>
      <sz val="8"/>
      <name val="Arial"/>
      <family val="2"/>
    </font>
    <font>
      <b/>
      <sz val="9"/>
      <color theme="0"/>
      <name val="Arial"/>
      <family val="2"/>
    </font>
    <font>
      <sz val="8"/>
      <color theme="1"/>
      <name val="Arial"/>
      <family val="2"/>
    </font>
    <font>
      <sz val="11"/>
      <color theme="1"/>
      <name val="Calibri"/>
      <family val="2"/>
      <scheme val="minor"/>
    </font>
    <font>
      <sz val="11"/>
      <color theme="0"/>
      <name val="Calibri"/>
      <family val="2"/>
      <scheme val="minor"/>
    </font>
    <font>
      <b/>
      <sz val="10"/>
      <color theme="0"/>
      <name val="Arial"/>
      <family val="2"/>
    </font>
    <font>
      <sz val="16"/>
      <color theme="1"/>
      <name val="Calibri"/>
      <family val="2"/>
      <scheme val="minor"/>
    </font>
    <font>
      <sz val="14"/>
      <color theme="1"/>
      <name val="Calibri"/>
      <family val="2"/>
      <scheme val="minor"/>
    </font>
    <font>
      <b/>
      <sz val="24"/>
      <color theme="1"/>
      <name val="Calibri"/>
      <family val="2"/>
      <scheme val="minor"/>
    </font>
    <font>
      <b/>
      <sz val="26"/>
      <color theme="1"/>
      <name val="Calibri"/>
      <family val="2"/>
      <scheme val="minor"/>
    </font>
    <font>
      <sz val="12"/>
      <color theme="0"/>
      <name val="Calibri"/>
      <family val="2"/>
      <scheme val="minor"/>
    </font>
    <font>
      <b/>
      <sz val="12"/>
      <color theme="0"/>
      <name val="Calibri"/>
      <family val="2"/>
      <scheme val="minor"/>
    </font>
    <font>
      <sz val="11"/>
      <name val="Arial"/>
      <family val="2"/>
    </font>
    <font>
      <sz val="10"/>
      <name val="Arial"/>
      <family val="2"/>
    </font>
    <font>
      <sz val="8"/>
      <color theme="0"/>
      <name val="Calibri"/>
      <family val="2"/>
      <scheme val="minor"/>
    </font>
    <font>
      <b/>
      <sz val="8"/>
      <color theme="0"/>
      <name val="Arial"/>
      <family val="2"/>
    </font>
    <font>
      <sz val="8"/>
      <name val="Calibri"/>
      <family val="2"/>
      <scheme val="minor"/>
    </font>
    <font>
      <sz val="10"/>
      <color theme="0"/>
      <name val="Calibri"/>
      <family val="2"/>
      <scheme val="minor"/>
    </font>
    <font>
      <b/>
      <sz val="16"/>
      <color theme="0"/>
      <name val="Calibri"/>
      <family val="2"/>
      <scheme val="minor"/>
    </font>
    <font>
      <sz val="9"/>
      <color theme="0"/>
      <name val="Calibri"/>
      <family val="2"/>
      <scheme val="minor"/>
    </font>
    <font>
      <b/>
      <sz val="72"/>
      <color theme="1"/>
      <name val="Calibri"/>
      <family val="2"/>
      <scheme val="minor"/>
    </font>
    <font>
      <sz val="12"/>
      <color rgb="FFFF0000"/>
      <name val="Calibri"/>
      <family val="2"/>
      <scheme val="minor"/>
    </font>
    <font>
      <sz val="14"/>
      <color theme="1"/>
      <name val="Source Sans Pro"/>
      <family val="2"/>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9" fontId="31" fillId="0" borderId="0" applyFont="0" applyFill="0" applyBorder="0" applyAlignment="0" applyProtection="0"/>
  </cellStyleXfs>
  <cellXfs count="443">
    <xf numFmtId="0" fontId="0" fillId="0" borderId="0" xfId="0"/>
    <xf numFmtId="0" fontId="0" fillId="0" borderId="0" xfId="0"/>
    <xf numFmtId="0" fontId="0" fillId="0" borderId="0" xfId="0" applyBorder="1" applyAlignment="1">
      <alignment vertical="top"/>
    </xf>
    <xf numFmtId="0" fontId="0" fillId="0" borderId="12" xfId="0" applyBorder="1" applyAlignment="1">
      <alignment vertical="top"/>
    </xf>
    <xf numFmtId="0" fontId="0" fillId="0" borderId="0" xfId="0" applyBorder="1"/>
    <xf numFmtId="0" fontId="0" fillId="0" borderId="12" xfId="0" applyBorder="1" applyAlignment="1">
      <alignment vertical="top" wrapText="1"/>
    </xf>
    <xf numFmtId="0" fontId="0" fillId="0" borderId="0" xfId="0" applyBorder="1" applyAlignment="1">
      <alignment vertical="top" wrapText="1"/>
    </xf>
    <xf numFmtId="0" fontId="1" fillId="0" borderId="21" xfId="0" applyFont="1" applyBorder="1" applyAlignment="1">
      <alignment horizontal="center" vertical="center" wrapText="1"/>
    </xf>
    <xf numFmtId="0" fontId="0" fillId="0" borderId="0" xfId="0" applyFont="1"/>
    <xf numFmtId="0" fontId="1" fillId="0" borderId="14" xfId="0" applyFont="1" applyBorder="1" applyAlignment="1">
      <alignment horizontal="center" vertical="center"/>
    </xf>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9" fillId="0" borderId="51"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4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xf>
    <xf numFmtId="0" fontId="9" fillId="0" borderId="21" xfId="0" applyFont="1" applyBorder="1" applyAlignment="1">
      <alignment horizontal="center"/>
    </xf>
    <xf numFmtId="0" fontId="9" fillId="3" borderId="25" xfId="0" applyFont="1" applyFill="1" applyBorder="1" applyAlignment="1">
      <alignment horizontal="center"/>
    </xf>
    <xf numFmtId="0" fontId="13" fillId="4" borderId="4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7" fillId="0" borderId="0" xfId="0" applyFont="1" applyBorder="1"/>
    <xf numFmtId="0" fontId="7" fillId="0" borderId="44" xfId="0" applyFont="1" applyBorder="1" applyAlignment="1">
      <alignment horizontal="center" vertical="center"/>
    </xf>
    <xf numFmtId="0" fontId="7" fillId="0" borderId="3" xfId="0" applyFont="1" applyBorder="1" applyAlignment="1">
      <alignment horizontal="center" vertical="center"/>
    </xf>
    <xf numFmtId="2" fontId="7" fillId="0" borderId="4" xfId="0" applyNumberFormat="1" applyFont="1" applyBorder="1" applyAlignment="1">
      <alignment horizontal="center" vertical="center"/>
    </xf>
    <xf numFmtId="0" fontId="1" fillId="0" borderId="3" xfId="0" applyFont="1" applyBorder="1" applyAlignment="1">
      <alignment horizontal="center" vertical="center"/>
    </xf>
    <xf numFmtId="0" fontId="1" fillId="0" borderId="44" xfId="0" applyFont="1" applyBorder="1" applyAlignment="1">
      <alignment horizontal="center" vertical="center"/>
    </xf>
    <xf numFmtId="0" fontId="1" fillId="0" borderId="37" xfId="0" applyFont="1" applyBorder="1" applyAlignment="1">
      <alignment horizontal="center" vertical="center"/>
    </xf>
    <xf numFmtId="0" fontId="1" fillId="0" borderId="54" xfId="0" applyFont="1" applyBorder="1" applyAlignment="1">
      <alignment horizontal="center" vertical="center"/>
    </xf>
    <xf numFmtId="1" fontId="19" fillId="0" borderId="1" xfId="0" applyNumberFormat="1" applyFont="1" applyBorder="1" applyAlignment="1">
      <alignment horizontal="center" vertical="center"/>
    </xf>
    <xf numFmtId="0" fontId="9" fillId="2" borderId="33" xfId="0" applyFont="1" applyFill="1" applyBorder="1"/>
    <xf numFmtId="0" fontId="9" fillId="2" borderId="31" xfId="0" applyFont="1" applyFill="1" applyBorder="1"/>
    <xf numFmtId="0" fontId="7" fillId="2" borderId="44" xfId="0" applyFont="1" applyFill="1" applyBorder="1" applyAlignment="1">
      <alignment horizontal="center" vertical="center"/>
    </xf>
    <xf numFmtId="0" fontId="7" fillId="2" borderId="3" xfId="0" applyFont="1" applyFill="1" applyBorder="1" applyAlignment="1">
      <alignment horizontal="center" vertical="center"/>
    </xf>
    <xf numFmtId="2" fontId="7" fillId="2" borderId="4"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3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0" fillId="0" borderId="0" xfId="0"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 fillId="0" borderId="1" xfId="0" applyFont="1" applyFill="1" applyBorder="1" applyAlignment="1">
      <alignment horizontal="center" vertical="center"/>
    </xf>
    <xf numFmtId="0" fontId="1" fillId="0" borderId="4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8" fillId="0" borderId="1" xfId="0" applyFont="1" applyBorder="1" applyAlignment="1">
      <alignment horizontal="left" vertical="center" wrapText="1"/>
    </xf>
    <xf numFmtId="0" fontId="28" fillId="2" borderId="1"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3" xfId="0" applyFont="1" applyBorder="1" applyAlignment="1">
      <alignment horizontal="left"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2" borderId="1" xfId="0" applyFont="1" applyFill="1" applyBorder="1" applyAlignment="1">
      <alignment horizontal="center" vertical="center"/>
    </xf>
    <xf numFmtId="0" fontId="28" fillId="0" borderId="15" xfId="0" applyFont="1" applyBorder="1" applyAlignment="1">
      <alignment horizontal="center" vertical="center" wrapText="1"/>
    </xf>
    <xf numFmtId="0" fontId="30" fillId="0" borderId="3" xfId="0" applyFont="1" applyBorder="1" applyAlignment="1">
      <alignment horizontal="center" vertical="center" wrapText="1"/>
    </xf>
    <xf numFmtId="0" fontId="28" fillId="0" borderId="43" xfId="0" applyFont="1" applyBorder="1" applyAlignment="1">
      <alignment horizontal="left" vertical="center" wrapText="1"/>
    </xf>
    <xf numFmtId="0" fontId="28" fillId="0" borderId="16" xfId="0" applyFont="1" applyBorder="1" applyAlignment="1">
      <alignment horizontal="left" vertical="center" wrapText="1"/>
    </xf>
    <xf numFmtId="0" fontId="28" fillId="0" borderId="14" xfId="0" applyFont="1" applyBorder="1" applyAlignment="1">
      <alignment horizontal="left" vertical="center" wrapText="1"/>
    </xf>
    <xf numFmtId="0" fontId="28" fillId="0" borderId="2" xfId="0" applyFont="1" applyBorder="1" applyAlignment="1">
      <alignment horizontal="left" vertical="center" wrapText="1"/>
    </xf>
    <xf numFmtId="0" fontId="28" fillId="2" borderId="14"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0" borderId="44" xfId="0" applyFont="1" applyBorder="1" applyAlignment="1">
      <alignment horizontal="left" vertical="center" wrapText="1"/>
    </xf>
    <xf numFmtId="0" fontId="28" fillId="0" borderId="4" xfId="0" applyFont="1" applyBorder="1" applyAlignment="1">
      <alignment horizontal="left" vertical="center" wrapText="1"/>
    </xf>
    <xf numFmtId="0" fontId="6" fillId="8" borderId="53" xfId="0" applyFont="1" applyFill="1" applyBorder="1" applyAlignment="1">
      <alignment horizontal="center" vertical="center"/>
    </xf>
    <xf numFmtId="0" fontId="6" fillId="8" borderId="30" xfId="0" applyFont="1" applyFill="1" applyBorder="1" applyAlignment="1">
      <alignment horizontal="center" vertical="center"/>
    </xf>
    <xf numFmtId="0" fontId="29" fillId="8" borderId="33"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29" fillId="8" borderId="58" xfId="0" applyFont="1" applyFill="1" applyBorder="1" applyAlignment="1">
      <alignment horizontal="center" vertical="center" wrapText="1"/>
    </xf>
    <xf numFmtId="0" fontId="5" fillId="8" borderId="34" xfId="0" applyFont="1" applyFill="1" applyBorder="1" applyAlignment="1">
      <alignment horizontal="left" vertical="center" wrapText="1"/>
    </xf>
    <xf numFmtId="0" fontId="20" fillId="8" borderId="34" xfId="0" applyFont="1" applyFill="1" applyBorder="1" applyAlignment="1">
      <alignment horizontal="left"/>
    </xf>
    <xf numFmtId="0" fontId="16" fillId="8" borderId="24" xfId="0" applyFont="1" applyFill="1" applyBorder="1" applyAlignment="1">
      <alignment horizont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60" xfId="0" applyFont="1" applyFill="1" applyBorder="1" applyAlignment="1">
      <alignment horizontal="center" vertical="center"/>
    </xf>
    <xf numFmtId="0" fontId="5" fillId="8" borderId="24" xfId="0" applyFont="1" applyFill="1" applyBorder="1" applyAlignment="1">
      <alignment horizontal="center" vertical="center" textRotation="90" wrapText="1"/>
    </xf>
    <xf numFmtId="0" fontId="32" fillId="8" borderId="29" xfId="0" applyFont="1" applyFill="1" applyBorder="1" applyAlignment="1">
      <alignment horizontal="center" vertical="center"/>
    </xf>
    <xf numFmtId="0" fontId="32" fillId="8" borderId="28" xfId="0" applyFont="1" applyFill="1" applyBorder="1" applyAlignment="1">
      <alignment horizontal="center" vertical="center"/>
    </xf>
    <xf numFmtId="0" fontId="28" fillId="0" borderId="21" xfId="0" applyFont="1" applyBorder="1" applyAlignment="1">
      <alignment horizontal="left" vertical="center" wrapText="1"/>
    </xf>
    <xf numFmtId="0" fontId="28" fillId="0" borderId="49" xfId="0" applyFont="1" applyBorder="1" applyAlignment="1">
      <alignment horizontal="left" vertical="center" wrapText="1"/>
    </xf>
    <xf numFmtId="0" fontId="38" fillId="8" borderId="24" xfId="0" applyFont="1" applyFill="1" applyBorder="1" applyAlignment="1">
      <alignment horizontal="center" vertical="center" wrapText="1"/>
    </xf>
    <xf numFmtId="0" fontId="38" fillId="8" borderId="50" xfId="0" applyFont="1" applyFill="1" applyBorder="1" applyAlignment="1">
      <alignment horizontal="center" vertical="center" wrapText="1"/>
    </xf>
    <xf numFmtId="0" fontId="38" fillId="8" borderId="29" xfId="0" applyFont="1" applyFill="1" applyBorder="1" applyAlignment="1">
      <alignment horizontal="center" vertical="center" wrapText="1"/>
    </xf>
    <xf numFmtId="0" fontId="38" fillId="8" borderId="28" xfId="0" applyFont="1" applyFill="1" applyBorder="1" applyAlignment="1">
      <alignment horizontal="center" vertical="center" wrapText="1"/>
    </xf>
    <xf numFmtId="0" fontId="38" fillId="8" borderId="52" xfId="0" applyFont="1" applyFill="1" applyBorder="1" applyAlignment="1">
      <alignment horizontal="center" vertical="center" wrapText="1"/>
    </xf>
    <xf numFmtId="0" fontId="26" fillId="10" borderId="49" xfId="0" applyFont="1" applyFill="1" applyBorder="1" applyAlignment="1">
      <alignment horizontal="center" vertical="center"/>
    </xf>
    <xf numFmtId="0" fontId="26" fillId="10" borderId="21" xfId="0" applyFont="1" applyFill="1" applyBorder="1" applyAlignment="1">
      <alignment horizontal="center" vertical="center"/>
    </xf>
    <xf numFmtId="0" fontId="26" fillId="10" borderId="25" xfId="0" applyFont="1" applyFill="1" applyBorder="1" applyAlignment="1">
      <alignment horizontal="center" vertical="center"/>
    </xf>
    <xf numFmtId="0" fontId="13" fillId="10" borderId="43"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16" xfId="0" applyFont="1" applyFill="1" applyBorder="1" applyAlignment="1">
      <alignment horizontal="center" vertical="center"/>
    </xf>
    <xf numFmtId="0" fontId="28" fillId="0" borderId="48" xfId="0" applyFont="1" applyBorder="1" applyAlignment="1">
      <alignment horizontal="left" vertical="center" wrapText="1"/>
    </xf>
    <xf numFmtId="0" fontId="28" fillId="0" borderId="60" xfId="0" applyFont="1" applyBorder="1" applyAlignment="1">
      <alignment horizontal="left" vertical="center" wrapText="1"/>
    </xf>
    <xf numFmtId="0" fontId="28" fillId="2" borderId="60" xfId="0" applyFont="1" applyFill="1" applyBorder="1" applyAlignment="1">
      <alignment horizontal="left" vertical="center" wrapText="1"/>
    </xf>
    <xf numFmtId="0" fontId="28" fillId="0" borderId="61" xfId="0" applyFont="1" applyBorder="1" applyAlignment="1">
      <alignment horizontal="left" vertical="center" wrapText="1"/>
    </xf>
    <xf numFmtId="0" fontId="1" fillId="0" borderId="1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40" fillId="2" borderId="22" xfId="0" applyFont="1" applyFill="1" applyBorder="1" applyAlignment="1">
      <alignment horizontal="center" vertical="center" textRotation="90" wrapText="1"/>
    </xf>
    <xf numFmtId="0" fontId="40" fillId="2" borderId="10" xfId="0" applyFont="1" applyFill="1" applyBorder="1" applyAlignment="1">
      <alignment horizontal="center" vertical="center" textRotation="90" wrapText="1"/>
    </xf>
    <xf numFmtId="0" fontId="41" fillId="2" borderId="10" xfId="0" applyFont="1" applyFill="1" applyBorder="1" applyAlignment="1">
      <alignment horizontal="center" vertical="center" textRotation="90" wrapText="1"/>
    </xf>
    <xf numFmtId="0" fontId="41" fillId="2" borderId="10" xfId="0" applyFont="1" applyFill="1" applyBorder="1" applyAlignment="1">
      <alignment vertical="center" textRotation="90" wrapText="1"/>
    </xf>
    <xf numFmtId="0" fontId="41" fillId="2" borderId="57" xfId="0" applyFont="1" applyFill="1" applyBorder="1" applyAlignment="1">
      <alignment horizontal="center" vertical="center" textRotation="90" wrapText="1"/>
    </xf>
    <xf numFmtId="0" fontId="42" fillId="8" borderId="29" xfId="0" applyFont="1" applyFill="1" applyBorder="1" applyAlignment="1">
      <alignment horizontal="left" vertical="center" wrapText="1"/>
    </xf>
    <xf numFmtId="0" fontId="42" fillId="8" borderId="28" xfId="0" applyFont="1" applyFill="1" applyBorder="1" applyAlignment="1">
      <alignment horizontal="left" vertical="center" wrapText="1"/>
    </xf>
    <xf numFmtId="0" fontId="42" fillId="8" borderId="28" xfId="0" applyFont="1" applyFill="1" applyBorder="1" applyAlignment="1">
      <alignment vertical="center" wrapText="1"/>
    </xf>
    <xf numFmtId="0" fontId="18" fillId="7" borderId="3" xfId="0" applyFont="1" applyFill="1" applyBorder="1" applyAlignment="1">
      <alignment horizontal="center" vertical="center" textRotation="90" wrapText="1"/>
    </xf>
    <xf numFmtId="0" fontId="42" fillId="0" borderId="0" xfId="0" applyFont="1"/>
    <xf numFmtId="0" fontId="42" fillId="8" borderId="30" xfId="0" applyFont="1" applyFill="1" applyBorder="1" applyAlignment="1">
      <alignment horizontal="left" vertical="center" wrapText="1"/>
    </xf>
    <xf numFmtId="0" fontId="0" fillId="0" borderId="0" xfId="0" applyAlignment="1">
      <alignment horizontal="center" vertical="center"/>
    </xf>
    <xf numFmtId="0" fontId="1" fillId="2" borderId="5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25" fillId="8" borderId="1" xfId="0" applyFont="1" applyFill="1" applyBorder="1" applyAlignment="1">
      <alignment horizontal="center" vertical="center"/>
    </xf>
    <xf numFmtId="0" fontId="1" fillId="0" borderId="32" xfId="0" applyFont="1" applyBorder="1"/>
    <xf numFmtId="0" fontId="1" fillId="0" borderId="60" xfId="0" applyFont="1" applyBorder="1"/>
    <xf numFmtId="0" fontId="1" fillId="0" borderId="60" xfId="0" applyFont="1" applyBorder="1" applyAlignment="1">
      <alignment horizontal="left" vertical="center" wrapText="1"/>
    </xf>
    <xf numFmtId="0" fontId="1" fillId="2" borderId="60" xfId="0" applyFont="1" applyFill="1" applyBorder="1"/>
    <xf numFmtId="0" fontId="25" fillId="8" borderId="3" xfId="0" applyFont="1" applyFill="1" applyBorder="1" applyAlignment="1">
      <alignment horizontal="center" vertical="center"/>
    </xf>
    <xf numFmtId="0" fontId="0" fillId="0" borderId="0" xfId="0" applyBorder="1" applyAlignment="1"/>
    <xf numFmtId="0" fontId="25" fillId="9" borderId="39" xfId="0" applyFont="1" applyFill="1" applyBorder="1" applyAlignment="1">
      <alignment horizontal="center" vertical="center"/>
    </xf>
    <xf numFmtId="0" fontId="25" fillId="9" borderId="40" xfId="0" applyFont="1" applyFill="1" applyBorder="1" applyAlignment="1">
      <alignment horizontal="center" vertical="center"/>
    </xf>
    <xf numFmtId="0" fontId="25" fillId="9" borderId="41" xfId="0" applyFont="1" applyFill="1" applyBorder="1" applyAlignment="1">
      <alignment horizontal="center" vertical="center"/>
    </xf>
    <xf numFmtId="0" fontId="1" fillId="0" borderId="56" xfId="0" applyFont="1" applyBorder="1"/>
    <xf numFmtId="0" fontId="25" fillId="8" borderId="39" xfId="0" applyFont="1" applyFill="1" applyBorder="1" applyAlignment="1">
      <alignment horizontal="center" vertical="center"/>
    </xf>
    <xf numFmtId="0" fontId="25" fillId="8" borderId="40" xfId="0" applyFont="1" applyFill="1" applyBorder="1" applyAlignment="1">
      <alignment horizontal="center" vertical="center"/>
    </xf>
    <xf numFmtId="0" fontId="25" fillId="8" borderId="41" xfId="0" applyFont="1" applyFill="1" applyBorder="1" applyAlignment="1">
      <alignment horizontal="center" vertical="center"/>
    </xf>
    <xf numFmtId="0" fontId="28" fillId="0" borderId="32" xfId="0" applyFont="1" applyBorder="1" applyAlignment="1">
      <alignment horizontal="left" vertical="center" wrapTex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17" fillId="2" borderId="53" xfId="0" applyFont="1" applyFill="1" applyBorder="1" applyAlignment="1">
      <alignment horizontal="center" vertical="center"/>
    </xf>
    <xf numFmtId="0" fontId="25" fillId="9" borderId="50" xfId="0" applyFont="1" applyFill="1" applyBorder="1" applyAlignment="1">
      <alignment horizontal="center" vertical="center"/>
    </xf>
    <xf numFmtId="0" fontId="18" fillId="7" borderId="54" xfId="0" applyFont="1" applyFill="1" applyBorder="1" applyAlignment="1">
      <alignment horizontal="center" vertical="center" textRotation="90" wrapText="1"/>
    </xf>
    <xf numFmtId="0" fontId="30" fillId="0" borderId="1" xfId="0" applyFont="1" applyBorder="1" applyAlignment="1">
      <alignment horizontal="left" vertical="center"/>
    </xf>
    <xf numFmtId="0" fontId="30" fillId="2" borderId="1" xfId="0" applyFont="1" applyFill="1" applyBorder="1" applyAlignment="1">
      <alignment horizontal="left" vertical="center" wrapText="1"/>
    </xf>
    <xf numFmtId="0" fontId="30" fillId="0" borderId="1" xfId="0" applyFont="1" applyBorder="1" applyAlignment="1">
      <alignment horizontal="left" vertical="center" wrapText="1"/>
    </xf>
    <xf numFmtId="0" fontId="45" fillId="8" borderId="43"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14" xfId="0" applyFont="1" applyFill="1" applyBorder="1" applyAlignment="1">
      <alignment horizontal="center" vertical="center" wrapText="1"/>
    </xf>
    <xf numFmtId="0" fontId="45" fillId="8" borderId="1"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44"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5" fillId="8" borderId="4" xfId="0" applyFont="1" applyFill="1" applyBorder="1" applyAlignment="1">
      <alignment horizontal="center" vertical="center" wrapText="1"/>
    </xf>
    <xf numFmtId="0" fontId="29" fillId="8" borderId="0" xfId="0" applyFont="1" applyFill="1" applyBorder="1" applyAlignment="1">
      <alignment horizontal="center" vertical="center" textRotation="45" wrapText="1"/>
    </xf>
    <xf numFmtId="0" fontId="6" fillId="8" borderId="63" xfId="0" applyFont="1" applyFill="1" applyBorder="1" applyAlignment="1">
      <alignment horizontal="center" vertical="center"/>
    </xf>
    <xf numFmtId="0" fontId="16" fillId="8" borderId="47" xfId="0" applyFont="1" applyFill="1" applyBorder="1" applyAlignment="1">
      <alignment horizontal="center" vertical="center"/>
    </xf>
    <xf numFmtId="0" fontId="33" fillId="8" borderId="63" xfId="0" applyFont="1" applyFill="1" applyBorder="1" applyAlignment="1">
      <alignment horizontal="center" vertical="center" textRotation="45" wrapText="1"/>
    </xf>
    <xf numFmtId="0" fontId="33" fillId="8" borderId="20" xfId="0" applyFont="1" applyFill="1" applyBorder="1" applyAlignment="1">
      <alignment horizontal="center" vertical="center" textRotation="45" wrapText="1"/>
    </xf>
    <xf numFmtId="0" fontId="33" fillId="8" borderId="47" xfId="0" applyFont="1" applyFill="1" applyBorder="1" applyAlignment="1">
      <alignment horizontal="center" vertical="center" textRotation="45" wrapText="1"/>
    </xf>
    <xf numFmtId="0" fontId="33" fillId="8" borderId="33" xfId="0" applyFont="1" applyFill="1" applyBorder="1" applyAlignment="1">
      <alignment horizontal="center" vertical="center" textRotation="45" wrapText="1"/>
    </xf>
    <xf numFmtId="0" fontId="0" fillId="0" borderId="5" xfId="0" applyBorder="1"/>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left" wrapText="1"/>
    </xf>
    <xf numFmtId="0" fontId="0" fillId="2" borderId="1" xfId="0" applyFill="1" applyBorder="1"/>
    <xf numFmtId="0" fontId="0" fillId="2" borderId="1" xfId="0" applyFill="1" applyBorder="1" applyAlignment="1">
      <alignment vertical="center" wrapText="1"/>
    </xf>
    <xf numFmtId="0" fontId="0" fillId="2" borderId="1" xfId="0" applyFill="1" applyBorder="1" applyAlignment="1">
      <alignment wrapText="1"/>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0" borderId="8" xfId="0" applyBorder="1"/>
    <xf numFmtId="0" fontId="0" fillId="0" borderId="9" xfId="0" applyBorder="1"/>
    <xf numFmtId="0" fontId="0" fillId="0" borderId="11" xfId="0" applyBorder="1"/>
    <xf numFmtId="0" fontId="0" fillId="0" borderId="12" xfId="0" applyBorder="1"/>
    <xf numFmtId="0" fontId="0" fillId="0" borderId="13" xfId="0" applyBorder="1"/>
    <xf numFmtId="0" fontId="1" fillId="0" borderId="43"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xf>
    <xf numFmtId="0" fontId="0" fillId="2" borderId="2" xfId="0" applyFill="1" applyBorder="1" applyAlignment="1">
      <alignment horizontal="center" vertical="center"/>
    </xf>
    <xf numFmtId="0" fontId="30" fillId="2" borderId="3" xfId="0" applyFont="1" applyFill="1" applyBorder="1" applyAlignment="1">
      <alignment horizontal="left" vertical="center" wrapText="1"/>
    </xf>
    <xf numFmtId="0" fontId="0" fillId="2" borderId="4" xfId="0" applyFill="1" applyBorder="1" applyAlignment="1">
      <alignment horizontal="center" vertical="center"/>
    </xf>
    <xf numFmtId="0" fontId="47" fillId="8" borderId="29" xfId="0" applyFont="1" applyFill="1" applyBorder="1" applyAlignment="1">
      <alignment horizontal="left" vertical="center" wrapText="1"/>
    </xf>
    <xf numFmtId="0" fontId="47" fillId="8" borderId="28" xfId="0" applyFont="1" applyFill="1" applyBorder="1" applyAlignment="1">
      <alignment horizontal="left" vertical="center" wrapText="1"/>
    </xf>
    <xf numFmtId="0" fontId="47" fillId="8" borderId="28" xfId="0" applyFont="1" applyFill="1" applyBorder="1" applyAlignment="1">
      <alignment vertical="center" wrapText="1"/>
    </xf>
    <xf numFmtId="0" fontId="47" fillId="8" borderId="30" xfId="0" applyFont="1" applyFill="1" applyBorder="1" applyAlignment="1">
      <alignment horizontal="left" vertical="center" wrapText="1"/>
    </xf>
    <xf numFmtId="0" fontId="28" fillId="0" borderId="37"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37" xfId="0" applyFont="1" applyFill="1" applyBorder="1" applyAlignment="1">
      <alignment horizontal="center" vertical="center"/>
    </xf>
    <xf numFmtId="0" fontId="30" fillId="0" borderId="54" xfId="0" applyFont="1" applyFill="1" applyBorder="1" applyAlignment="1">
      <alignment horizontal="center" vertical="center" wrapText="1"/>
    </xf>
    <xf numFmtId="9" fontId="28" fillId="0" borderId="37" xfId="1" applyFont="1" applyFill="1" applyBorder="1" applyAlignment="1">
      <alignment horizontal="center" vertical="center" wrapText="1"/>
    </xf>
    <xf numFmtId="9" fontId="30" fillId="0" borderId="37" xfId="1" applyFont="1" applyFill="1" applyBorder="1" applyAlignment="1">
      <alignment horizontal="center" vertical="center" wrapText="1"/>
    </xf>
    <xf numFmtId="9" fontId="30" fillId="0" borderId="37" xfId="1" applyFont="1" applyFill="1" applyBorder="1" applyAlignment="1">
      <alignment horizontal="center" vertical="center"/>
    </xf>
    <xf numFmtId="9" fontId="30" fillId="0" borderId="54" xfId="1" applyFont="1" applyFill="1" applyBorder="1" applyAlignment="1">
      <alignment horizontal="center" vertical="center" wrapText="1"/>
    </xf>
    <xf numFmtId="0" fontId="24" fillId="0" borderId="42" xfId="0" applyFont="1" applyBorder="1" applyAlignment="1">
      <alignment horizontal="center" vertical="center" wrapText="1"/>
    </xf>
    <xf numFmtId="0" fontId="24" fillId="0" borderId="37" xfId="0" applyFont="1" applyBorder="1" applyAlignment="1">
      <alignment horizontal="center" vertical="center" wrapText="1"/>
    </xf>
    <xf numFmtId="0" fontId="44" fillId="0" borderId="60"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15" xfId="0" applyFont="1" applyFill="1" applyBorder="1" applyAlignment="1">
      <alignment horizontal="left" vertical="center" wrapText="1"/>
    </xf>
    <xf numFmtId="9" fontId="28" fillId="0" borderId="62" xfId="1"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44" xfId="0" applyFill="1" applyBorder="1" applyAlignment="1">
      <alignment horizontal="center" vertical="center"/>
    </xf>
    <xf numFmtId="0" fontId="16" fillId="11" borderId="64" xfId="0" applyFont="1" applyFill="1" applyBorder="1" applyAlignment="1">
      <alignment vertical="center" textRotation="255" wrapText="1"/>
    </xf>
    <xf numFmtId="0" fontId="28" fillId="0" borderId="62" xfId="0" applyFont="1" applyFill="1" applyBorder="1" applyAlignment="1">
      <alignment horizontal="center" vertical="center" wrapText="1"/>
    </xf>
    <xf numFmtId="0" fontId="16" fillId="11" borderId="31" xfId="0" applyFont="1" applyFill="1" applyBorder="1" applyAlignment="1">
      <alignment vertical="center" textRotation="255" wrapText="1"/>
    </xf>
    <xf numFmtId="9" fontId="28" fillId="0" borderId="32" xfId="1" applyFont="1" applyFill="1" applyBorder="1" applyAlignment="1">
      <alignment horizontal="center" vertical="center" wrapText="1"/>
    </xf>
    <xf numFmtId="9" fontId="28" fillId="0" borderId="60" xfId="1" applyFont="1" applyFill="1" applyBorder="1" applyAlignment="1">
      <alignment horizontal="center" vertical="center" wrapText="1"/>
    </xf>
    <xf numFmtId="9" fontId="30" fillId="0" borderId="60" xfId="1" applyFont="1" applyFill="1" applyBorder="1" applyAlignment="1">
      <alignment horizontal="center" vertical="center" wrapText="1"/>
    </xf>
    <xf numFmtId="9" fontId="30" fillId="0" borderId="60" xfId="1" applyFont="1" applyFill="1" applyBorder="1" applyAlignment="1">
      <alignment horizontal="center" vertical="center"/>
    </xf>
    <xf numFmtId="9" fontId="30" fillId="0" borderId="61" xfId="1" applyFont="1" applyFill="1" applyBorder="1" applyAlignment="1">
      <alignment horizontal="center" vertical="center" wrapText="1"/>
    </xf>
    <xf numFmtId="0" fontId="16" fillId="11" borderId="57" xfId="0" applyFont="1" applyFill="1" applyBorder="1" applyAlignment="1">
      <alignment vertical="center" textRotation="255" wrapText="1"/>
    </xf>
    <xf numFmtId="9" fontId="1" fillId="11" borderId="27" xfId="1" applyFont="1" applyFill="1" applyBorder="1" applyAlignment="1">
      <alignment horizontal="center" vertical="center" wrapText="1"/>
    </xf>
    <xf numFmtId="9" fontId="1" fillId="11" borderId="29" xfId="1" applyFont="1" applyFill="1" applyBorder="1" applyAlignment="1">
      <alignment horizontal="center" vertical="center" wrapText="1"/>
    </xf>
    <xf numFmtId="9" fontId="1" fillId="11" borderId="31" xfId="1" applyFont="1" applyFill="1" applyBorder="1" applyAlignment="1">
      <alignment horizontal="center" vertical="center" wrapText="1"/>
    </xf>
    <xf numFmtId="0" fontId="0" fillId="4" borderId="67" xfId="0" applyFill="1" applyBorder="1" applyAlignment="1">
      <alignment horizontal="left" vertical="center" wrapText="1"/>
    </xf>
    <xf numFmtId="0" fontId="0" fillId="4" borderId="68" xfId="0" applyFill="1" applyBorder="1" applyAlignment="1">
      <alignment horizontal="left" vertical="center" wrapText="1"/>
    </xf>
    <xf numFmtId="0" fontId="0" fillId="4" borderId="66" xfId="0" applyFill="1" applyBorder="1" applyAlignment="1">
      <alignment horizontal="left" vertical="center" wrapText="1"/>
    </xf>
    <xf numFmtId="0" fontId="0" fillId="4" borderId="0" xfId="0" applyFill="1" applyAlignment="1">
      <alignment horizontal="justify" vertical="center"/>
    </xf>
    <xf numFmtId="0" fontId="0" fillId="12" borderId="67" xfId="0" applyFill="1" applyBorder="1" applyAlignment="1">
      <alignment horizontal="left" vertical="center"/>
    </xf>
    <xf numFmtId="0" fontId="0" fillId="12" borderId="67" xfId="0"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 fillId="8" borderId="34" xfId="0" applyFont="1" applyFill="1" applyBorder="1" applyAlignment="1">
      <alignment horizontal="center"/>
    </xf>
    <xf numFmtId="0" fontId="5" fillId="8" borderId="35" xfId="0" applyFont="1" applyFill="1" applyBorder="1" applyAlignment="1">
      <alignment horizontal="center"/>
    </xf>
    <xf numFmtId="0" fontId="5" fillId="8" borderId="36" xfId="0" applyFont="1" applyFill="1" applyBorder="1" applyAlignment="1">
      <alignment horizontal="center"/>
    </xf>
    <xf numFmtId="0" fontId="6" fillId="8" borderId="48" xfId="0" applyFont="1" applyFill="1" applyBorder="1" applyAlignment="1">
      <alignment horizontal="center" vertical="center"/>
    </xf>
    <xf numFmtId="0" fontId="6" fillId="8" borderId="61"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3"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13" xfId="0" applyFont="1" applyFill="1" applyBorder="1" applyAlignment="1">
      <alignment horizontal="center" vertical="center"/>
    </xf>
    <xf numFmtId="0" fontId="2" fillId="0" borderId="53" xfId="0" applyFont="1" applyBorder="1" applyAlignment="1">
      <alignment horizontal="center" vertical="center" wrapText="1"/>
    </xf>
    <xf numFmtId="0" fontId="0" fillId="0" borderId="33" xfId="0" applyBorder="1" applyAlignment="1">
      <alignment horizontal="center" vertical="center"/>
    </xf>
    <xf numFmtId="0" fontId="0" fillId="0" borderId="31" xfId="0"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6" xfId="0" applyFont="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16" fillId="8" borderId="34" xfId="0" applyFont="1" applyFill="1" applyBorder="1" applyAlignment="1">
      <alignment horizontal="center" vertical="center"/>
    </xf>
    <xf numFmtId="0" fontId="16" fillId="8" borderId="35" xfId="0" applyFont="1" applyFill="1" applyBorder="1" applyAlignment="1">
      <alignment horizontal="center" vertical="center"/>
    </xf>
    <xf numFmtId="0" fontId="16" fillId="8" borderId="36"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43"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1" fillId="2" borderId="32" xfId="0" applyFont="1" applyFill="1" applyBorder="1" applyAlignment="1">
      <alignment horizontal="center" vertical="center" textRotation="45"/>
    </xf>
    <xf numFmtId="0" fontId="21" fillId="2" borderId="60" xfId="0" applyFont="1" applyFill="1" applyBorder="1" applyAlignment="1">
      <alignment horizontal="center" vertical="center" textRotation="45"/>
    </xf>
    <xf numFmtId="0" fontId="21" fillId="2" borderId="61" xfId="0" applyFont="1" applyFill="1" applyBorder="1" applyAlignment="1">
      <alignment horizontal="center" vertical="center" textRotation="45"/>
    </xf>
    <xf numFmtId="0" fontId="43" fillId="8" borderId="27" xfId="0" applyFont="1" applyFill="1" applyBorder="1" applyAlignment="1">
      <alignment horizontal="center" vertical="center" textRotation="45" wrapText="1"/>
    </xf>
    <xf numFmtId="0" fontId="43" fillId="8" borderId="28" xfId="0" applyFont="1" applyFill="1" applyBorder="1" applyAlignment="1">
      <alignment horizontal="center" vertical="center" textRotation="45" wrapText="1"/>
    </xf>
    <xf numFmtId="0" fontId="43" fillId="8" borderId="30" xfId="0" applyFont="1" applyFill="1" applyBorder="1" applyAlignment="1">
      <alignment horizontal="center" vertical="center" textRotation="45" wrapText="1"/>
    </xf>
    <xf numFmtId="0" fontId="6" fillId="8" borderId="43"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38" fillId="8" borderId="40" xfId="0" applyFont="1" applyFill="1" applyBorder="1" applyAlignment="1">
      <alignment horizontal="center" vertical="center" wrapText="1"/>
    </xf>
    <xf numFmtId="0" fontId="38" fillId="8" borderId="41"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9" fillId="8" borderId="43" xfId="0" applyFont="1" applyFill="1" applyBorder="1" applyAlignment="1">
      <alignment horizontal="left" vertical="center"/>
    </xf>
    <xf numFmtId="0" fontId="39" fillId="8" borderId="16" xfId="0" applyFont="1" applyFill="1" applyBorder="1" applyAlignment="1">
      <alignment horizontal="left" vertical="center"/>
    </xf>
    <xf numFmtId="0" fontId="15" fillId="8" borderId="34"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6" xfId="0" applyFont="1" applyFill="1" applyBorder="1" applyAlignment="1">
      <alignment horizontal="center" vertical="center"/>
    </xf>
    <xf numFmtId="0" fontId="0" fillId="0" borderId="13" xfId="0" applyBorder="1" applyAlignment="1">
      <alignment horizontal="center"/>
    </xf>
    <xf numFmtId="0" fontId="0" fillId="0" borderId="12" xfId="0" applyBorder="1" applyAlignment="1">
      <alignment horizont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0" fillId="0" borderId="5" xfId="0" applyBorder="1" applyAlignment="1">
      <alignment horizontal="center" vertical="center" wrapText="1"/>
    </xf>
    <xf numFmtId="0" fontId="39" fillId="8" borderId="44" xfId="0" applyFont="1" applyFill="1" applyBorder="1" applyAlignment="1">
      <alignment horizontal="left" vertical="center"/>
    </xf>
    <xf numFmtId="0" fontId="39" fillId="8" borderId="4" xfId="0" applyFont="1" applyFill="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5" fillId="8" borderId="34" xfId="0" applyFont="1" applyFill="1" applyBorder="1" applyAlignment="1">
      <alignment horizontal="center" vertical="center"/>
    </xf>
    <xf numFmtId="0" fontId="5" fillId="8" borderId="35" xfId="0" applyFont="1" applyFill="1" applyBorder="1" applyAlignment="1">
      <alignment horizontal="center" vertical="center"/>
    </xf>
    <xf numFmtId="0" fontId="5" fillId="8" borderId="36"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13" xfId="0" applyFont="1" applyFill="1"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11" fillId="0" borderId="53" xfId="0" applyFont="1" applyBorder="1" applyAlignment="1">
      <alignment horizontal="center" vertical="center" textRotation="90"/>
    </xf>
    <xf numFmtId="0" fontId="11" fillId="0" borderId="33" xfId="0" applyFont="1" applyBorder="1" applyAlignment="1">
      <alignment horizontal="center" vertical="center" textRotation="90"/>
    </xf>
    <xf numFmtId="0" fontId="11" fillId="0" borderId="31" xfId="0" applyFont="1" applyBorder="1" applyAlignment="1">
      <alignment horizontal="center" vertical="center" textRotation="90"/>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33" fillId="8" borderId="43" xfId="0" applyFont="1" applyFill="1" applyBorder="1" applyAlignment="1">
      <alignment horizontal="center" vertical="center" textRotation="90" wrapText="1"/>
    </xf>
    <xf numFmtId="0" fontId="33" fillId="8" borderId="14" xfId="0" applyFont="1" applyFill="1" applyBorder="1" applyAlignment="1">
      <alignment horizontal="center" vertical="center" textRotation="90" wrapText="1"/>
    </xf>
    <xf numFmtId="0" fontId="33" fillId="8" borderId="44" xfId="0" applyFont="1" applyFill="1" applyBorder="1" applyAlignment="1">
      <alignment horizontal="center" vertical="center" textRotation="90" wrapText="1"/>
    </xf>
    <xf numFmtId="0" fontId="3" fillId="7" borderId="23" xfId="0" applyFont="1" applyFill="1" applyBorder="1" applyAlignment="1">
      <alignment horizontal="center"/>
    </xf>
    <xf numFmtId="0" fontId="3" fillId="7" borderId="55" xfId="0" applyFont="1" applyFill="1" applyBorder="1" applyAlignment="1">
      <alignment horizontal="center"/>
    </xf>
    <xf numFmtId="0" fontId="3" fillId="7" borderId="4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44"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10" xfId="0" applyFont="1" applyFill="1" applyBorder="1" applyAlignment="1">
      <alignment horizontal="center" vertical="center"/>
    </xf>
    <xf numFmtId="0" fontId="18" fillId="7" borderId="15" xfId="0" applyFont="1" applyFill="1" applyBorder="1" applyAlignment="1">
      <alignment horizontal="center" vertical="center" wrapText="1"/>
    </xf>
    <xf numFmtId="0" fontId="3" fillId="7" borderId="15" xfId="0" applyFont="1" applyFill="1" applyBorder="1" applyAlignment="1">
      <alignment horizontal="center" vertical="center"/>
    </xf>
    <xf numFmtId="0" fontId="3" fillId="7" borderId="62" xfId="0" applyFont="1" applyFill="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8" fillId="0" borderId="0" xfId="0" applyFont="1" applyBorder="1" applyAlignment="1">
      <alignment horizontal="center" vertical="center"/>
    </xf>
    <xf numFmtId="0" fontId="48" fillId="0" borderId="9"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33" fillId="8" borderId="23" xfId="0" applyFont="1" applyFill="1" applyBorder="1" applyAlignment="1">
      <alignment horizontal="center" vertical="center" textRotation="90" wrapText="1"/>
    </xf>
    <xf numFmtId="0" fontId="33" fillId="8" borderId="20" xfId="0" applyFont="1" applyFill="1" applyBorder="1" applyAlignment="1">
      <alignment horizontal="center" vertical="center" textRotation="90" wrapText="1"/>
    </xf>
    <xf numFmtId="0" fontId="33" fillId="8" borderId="10" xfId="0" applyFont="1" applyFill="1" applyBorder="1" applyAlignment="1">
      <alignment horizontal="center" vertical="center" textRotation="90" wrapText="1"/>
    </xf>
    <xf numFmtId="0" fontId="1" fillId="2" borderId="17"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33" fillId="8" borderId="7" xfId="0" applyFont="1" applyFill="1" applyBorder="1" applyAlignment="1">
      <alignment horizontal="center" vertical="center" textRotation="91" wrapText="1"/>
    </xf>
    <xf numFmtId="0" fontId="33" fillId="8" borderId="9" xfId="0" applyFont="1" applyFill="1" applyBorder="1" applyAlignment="1">
      <alignment horizontal="center" vertical="center" textRotation="91" wrapText="1"/>
    </xf>
    <xf numFmtId="0" fontId="33" fillId="8" borderId="13" xfId="0" applyFont="1" applyFill="1" applyBorder="1" applyAlignment="1">
      <alignment horizontal="center" vertical="center" textRotation="91" wrapText="1"/>
    </xf>
    <xf numFmtId="0" fontId="33" fillId="8" borderId="62" xfId="0" applyFont="1" applyFill="1" applyBorder="1" applyAlignment="1">
      <alignment horizontal="center" vertical="center" textRotation="90" wrapText="1"/>
    </xf>
    <xf numFmtId="0" fontId="33" fillId="8" borderId="37" xfId="0" applyFont="1" applyFill="1" applyBorder="1" applyAlignment="1">
      <alignment horizontal="center" vertical="center" textRotation="90" wrapText="1"/>
    </xf>
    <xf numFmtId="0" fontId="33" fillId="8" borderId="54" xfId="0" applyFont="1" applyFill="1" applyBorder="1" applyAlignment="1">
      <alignment horizontal="center" vertical="center" textRotation="90" wrapText="1"/>
    </xf>
    <xf numFmtId="0" fontId="33" fillId="11" borderId="53" xfId="0" applyFont="1" applyFill="1" applyBorder="1" applyAlignment="1">
      <alignment horizontal="center" vertical="center" wrapText="1"/>
    </xf>
    <xf numFmtId="0" fontId="33" fillId="11" borderId="31" xfId="0" applyFont="1" applyFill="1" applyBorder="1" applyAlignment="1">
      <alignment horizontal="center" vertical="center" wrapText="1"/>
    </xf>
    <xf numFmtId="0" fontId="33" fillId="11" borderId="65" xfId="0" applyFont="1" applyFill="1" applyBorder="1" applyAlignment="1">
      <alignment horizontal="center" vertical="center" wrapText="1"/>
    </xf>
    <xf numFmtId="0" fontId="33" fillId="11" borderId="64" xfId="0" applyFont="1" applyFill="1" applyBorder="1" applyAlignment="1">
      <alignment horizontal="center" vertical="center" wrapText="1"/>
    </xf>
    <xf numFmtId="0" fontId="33" fillId="11" borderId="55" xfId="0" applyFont="1" applyFill="1" applyBorder="1" applyAlignment="1">
      <alignment horizontal="center" vertical="center" wrapText="1"/>
    </xf>
    <xf numFmtId="0" fontId="33" fillId="11" borderId="57" xfId="0" applyFont="1" applyFill="1" applyBorder="1" applyAlignment="1">
      <alignment horizontal="center" vertical="center" wrapText="1"/>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18"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xf>
    <xf numFmtId="0" fontId="18" fillId="7" borderId="37" xfId="0" applyFont="1" applyFill="1" applyBorder="1" applyAlignment="1">
      <alignment horizontal="center" vertical="center" wrapText="1"/>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7" borderId="26" xfId="0" applyFont="1" applyFill="1" applyBorder="1" applyAlignment="1">
      <alignment horizontal="center"/>
    </xf>
    <xf numFmtId="0" fontId="0" fillId="0" borderId="0" xfId="0" applyBorder="1" applyAlignment="1">
      <alignment horizontal="center"/>
    </xf>
    <xf numFmtId="0" fontId="46" fillId="8" borderId="5" xfId="0" applyFont="1" applyFill="1" applyBorder="1" applyAlignment="1">
      <alignment horizontal="center" vertical="center"/>
    </xf>
    <xf numFmtId="0" fontId="46" fillId="8" borderId="6" xfId="0" applyFont="1" applyFill="1" applyBorder="1" applyAlignment="1">
      <alignment horizontal="center" vertical="center"/>
    </xf>
    <xf numFmtId="0" fontId="46" fillId="8" borderId="7" xfId="0" applyFont="1" applyFill="1" applyBorder="1" applyAlignment="1">
      <alignment horizontal="center" vertical="center"/>
    </xf>
    <xf numFmtId="0" fontId="46" fillId="8" borderId="11" xfId="0" applyFont="1" applyFill="1" applyBorder="1" applyAlignment="1">
      <alignment horizontal="center" vertical="center"/>
    </xf>
    <xf numFmtId="0" fontId="46" fillId="8" borderId="12" xfId="0" applyFont="1" applyFill="1" applyBorder="1" applyAlignment="1">
      <alignment horizontal="center" vertical="center"/>
    </xf>
    <xf numFmtId="0" fontId="46" fillId="8" borderId="13"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No. de Riesgos por dependencias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8. Grafica'!$C$6</c:f>
              <c:strCache>
                <c:ptCount val="1"/>
                <c:pt idx="0">
                  <c:v>No. RIESGO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8. Grafica'!$D$7:$D$20</c:f>
              <c:strCache>
                <c:ptCount val="14"/>
                <c:pt idx="0">
                  <c:v>Administrativa </c:v>
                </c:pt>
                <c:pt idx="1">
                  <c:v>Almacen</c:v>
                </c:pt>
                <c:pt idx="2">
                  <c:v>Capital Humano</c:v>
                </c:pt>
                <c:pt idx="3">
                  <c:v>Comercial</c:v>
                </c:pt>
                <c:pt idx="4">
                  <c:v>Comunicaciones</c:v>
                </c:pt>
                <c:pt idx="5">
                  <c:v>Control Interno</c:v>
                </c:pt>
                <c:pt idx="6">
                  <c:v>Disciplinario</c:v>
                </c:pt>
                <c:pt idx="7">
                  <c:v>Financiera</c:v>
                </c:pt>
                <c:pt idx="8">
                  <c:v>Grupo SIG</c:v>
                </c:pt>
                <c:pt idx="9">
                  <c:v>Juridica y contractual</c:v>
                </c:pt>
                <c:pt idx="10">
                  <c:v>Planeación y Gestión regulatoria</c:v>
                </c:pt>
                <c:pt idx="11">
                  <c:v>Supervisores de contratos</c:v>
                </c:pt>
                <c:pt idx="12">
                  <c:v>TIC</c:v>
                </c:pt>
                <c:pt idx="13">
                  <c:v>MIPG</c:v>
                </c:pt>
              </c:strCache>
            </c:strRef>
          </c:cat>
          <c:val>
            <c:numRef>
              <c:f>'Anexo 8. Grafica'!$C$7:$C$20</c:f>
              <c:numCache>
                <c:formatCode>General</c:formatCode>
                <c:ptCount val="14"/>
                <c:pt idx="0">
                  <c:v>4</c:v>
                </c:pt>
                <c:pt idx="1">
                  <c:v>1</c:v>
                </c:pt>
                <c:pt idx="2">
                  <c:v>5</c:v>
                </c:pt>
                <c:pt idx="3">
                  <c:v>1</c:v>
                </c:pt>
                <c:pt idx="4">
                  <c:v>1</c:v>
                </c:pt>
                <c:pt idx="5">
                  <c:v>2</c:v>
                </c:pt>
                <c:pt idx="6">
                  <c:v>3</c:v>
                </c:pt>
                <c:pt idx="7">
                  <c:v>3</c:v>
                </c:pt>
                <c:pt idx="8">
                  <c:v>2</c:v>
                </c:pt>
                <c:pt idx="9">
                  <c:v>5</c:v>
                </c:pt>
                <c:pt idx="10">
                  <c:v>5</c:v>
                </c:pt>
                <c:pt idx="11">
                  <c:v>1</c:v>
                </c:pt>
                <c:pt idx="12">
                  <c:v>5</c:v>
                </c:pt>
                <c:pt idx="13">
                  <c:v>3</c:v>
                </c:pt>
              </c:numCache>
            </c:numRef>
          </c:val>
          <c:extLst>
            <c:ext xmlns:c16="http://schemas.microsoft.com/office/drawing/2014/chart" uri="{C3380CC4-5D6E-409C-BE32-E72D297353CC}">
              <c16:uniqueId val="{00000000-3DE4-4D59-A779-3F405A791812}"/>
            </c:ext>
          </c:extLst>
        </c:ser>
        <c:ser>
          <c:idx val="1"/>
          <c:order val="1"/>
          <c:tx>
            <c:strRef>
              <c:f>'Anexo 8. Grafica'!$D$6</c:f>
              <c:strCache>
                <c:ptCount val="1"/>
                <c:pt idx="0">
                  <c:v>DEPENDENCIA </c:v>
                </c:pt>
              </c:strCache>
            </c:strRef>
          </c:tx>
          <c:spPr>
            <a:solidFill>
              <a:schemeClr val="accent2"/>
            </a:solidFill>
            <a:ln>
              <a:noFill/>
            </a:ln>
            <a:effectLst/>
          </c:spPr>
          <c:invertIfNegative val="0"/>
          <c:cat>
            <c:strRef>
              <c:f>'Anexo 8. Grafica'!$D$7:$D$20</c:f>
              <c:strCache>
                <c:ptCount val="14"/>
                <c:pt idx="0">
                  <c:v>Administrativa </c:v>
                </c:pt>
                <c:pt idx="1">
                  <c:v>Almacen</c:v>
                </c:pt>
                <c:pt idx="2">
                  <c:v>Capital Humano</c:v>
                </c:pt>
                <c:pt idx="3">
                  <c:v>Comercial</c:v>
                </c:pt>
                <c:pt idx="4">
                  <c:v>Comunicaciones</c:v>
                </c:pt>
                <c:pt idx="5">
                  <c:v>Control Interno</c:v>
                </c:pt>
                <c:pt idx="6">
                  <c:v>Disciplinario</c:v>
                </c:pt>
                <c:pt idx="7">
                  <c:v>Financiera</c:v>
                </c:pt>
                <c:pt idx="8">
                  <c:v>Grupo SIG</c:v>
                </c:pt>
                <c:pt idx="9">
                  <c:v>Juridica y contractual</c:v>
                </c:pt>
                <c:pt idx="10">
                  <c:v>Planeación y Gestión regulatoria</c:v>
                </c:pt>
                <c:pt idx="11">
                  <c:v>Supervisores de contratos</c:v>
                </c:pt>
                <c:pt idx="12">
                  <c:v>TIC</c:v>
                </c:pt>
                <c:pt idx="13">
                  <c:v>MIPG</c:v>
                </c:pt>
              </c:strCache>
            </c:strRef>
          </c:cat>
          <c:val>
            <c:numRef>
              <c:f>'Anexo 8. Grafica'!$D$7:$D$20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3DE4-4D59-A779-3F405A791812}"/>
            </c:ext>
          </c:extLst>
        </c:ser>
        <c:dLbls>
          <c:showLegendKey val="0"/>
          <c:showVal val="0"/>
          <c:showCatName val="0"/>
          <c:showSerName val="0"/>
          <c:showPercent val="0"/>
          <c:showBubbleSize val="0"/>
        </c:dLbls>
        <c:gapWidth val="219"/>
        <c:overlap val="-27"/>
        <c:axId val="1400041616"/>
        <c:axId val="1400042032"/>
      </c:barChart>
      <c:catAx>
        <c:axId val="140004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s-CO"/>
          </a:p>
        </c:txPr>
        <c:crossAx val="1400042032"/>
        <c:crosses val="autoZero"/>
        <c:auto val="1"/>
        <c:lblAlgn val="ctr"/>
        <c:lblOffset val="100"/>
        <c:noMultiLvlLbl val="0"/>
      </c:catAx>
      <c:valAx>
        <c:axId val="140004203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00041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165099</xdr:colOff>
      <xdr:row>3</xdr:row>
      <xdr:rowOff>0</xdr:rowOff>
    </xdr:from>
    <xdr:to>
      <xdr:col>4</xdr:col>
      <xdr:colOff>138218</xdr:colOff>
      <xdr:row>4</xdr:row>
      <xdr:rowOff>139700</xdr:rowOff>
    </xdr:to>
    <xdr:pic>
      <xdr:nvPicPr>
        <xdr:cNvPr id="2" name="Imagen 1" descr="Inicio - ESSMAR E.S.P.">
          <a:extLst>
            <a:ext uri="{FF2B5EF4-FFF2-40B4-BE49-F238E27FC236}">
              <a16:creationId xmlns:a16="http://schemas.microsoft.com/office/drawing/2014/main" id="{B3502A63-6714-44F5-AAF3-4E621E01D2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099" y="736600"/>
          <a:ext cx="1351069"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908050</xdr:colOff>
      <xdr:row>2</xdr:row>
      <xdr:rowOff>152400</xdr:rowOff>
    </xdr:from>
    <xdr:to>
      <xdr:col>8</xdr:col>
      <xdr:colOff>514350</xdr:colOff>
      <xdr:row>4</xdr:row>
      <xdr:rowOff>279400</xdr:rowOff>
    </xdr:to>
    <xdr:pic>
      <xdr:nvPicPr>
        <xdr:cNvPr id="3" name="Imagen 2" descr="Lupa con símbolo de engranajes | Vector Premium">
          <a:extLst>
            <a:ext uri="{FF2B5EF4-FFF2-40B4-BE49-F238E27FC236}">
              <a16:creationId xmlns:a16="http://schemas.microsoft.com/office/drawing/2014/main" id="{FAEFB7F5-9CF8-4F80-8B68-20CAEA8307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54950" y="527050"/>
          <a:ext cx="812800" cy="76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107950</xdr:colOff>
      <xdr:row>2</xdr:row>
      <xdr:rowOff>82550</xdr:rowOff>
    </xdr:from>
    <xdr:to>
      <xdr:col>1</xdr:col>
      <xdr:colOff>1459019</xdr:colOff>
      <xdr:row>4</xdr:row>
      <xdr:rowOff>82550</xdr:rowOff>
    </xdr:to>
    <xdr:pic>
      <xdr:nvPicPr>
        <xdr:cNvPr id="2" name="Imagen 1" descr="Inicio - ESSMAR E.S.P.">
          <a:extLst>
            <a:ext uri="{FF2B5EF4-FFF2-40B4-BE49-F238E27FC236}">
              <a16:creationId xmlns:a16="http://schemas.microsoft.com/office/drawing/2014/main" id="{F20B3D7A-A1ED-4681-B901-490F7AD97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457200"/>
          <a:ext cx="1351069"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1949450</xdr:colOff>
      <xdr:row>1</xdr:row>
      <xdr:rowOff>76200</xdr:rowOff>
    </xdr:from>
    <xdr:to>
      <xdr:col>3</xdr:col>
      <xdr:colOff>2762250</xdr:colOff>
      <xdr:row>4</xdr:row>
      <xdr:rowOff>241300</xdr:rowOff>
    </xdr:to>
    <xdr:pic>
      <xdr:nvPicPr>
        <xdr:cNvPr id="3" name="Imagen 2" descr="Lupa con símbolo de engranajes | Vector Premium">
          <a:extLst>
            <a:ext uri="{FF2B5EF4-FFF2-40B4-BE49-F238E27FC236}">
              <a16:creationId xmlns:a16="http://schemas.microsoft.com/office/drawing/2014/main" id="{0BE714DE-5C9D-4CA4-A4FE-425A1A032B7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88400" y="266700"/>
          <a:ext cx="812800"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104588</xdr:colOff>
      <xdr:row>2</xdr:row>
      <xdr:rowOff>82177</xdr:rowOff>
    </xdr:from>
    <xdr:to>
      <xdr:col>1</xdr:col>
      <xdr:colOff>1058284</xdr:colOff>
      <xdr:row>4</xdr:row>
      <xdr:rowOff>1</xdr:rowOff>
    </xdr:to>
    <xdr:pic>
      <xdr:nvPicPr>
        <xdr:cNvPr id="2" name="Imagen 1" descr="Inicio - ESSMAR E.S.P.">
          <a:extLst>
            <a:ext uri="{FF2B5EF4-FFF2-40B4-BE49-F238E27FC236}">
              <a16:creationId xmlns:a16="http://schemas.microsoft.com/office/drawing/2014/main" id="{2E7E6526-8408-4823-9926-AEC7530307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941" y="463177"/>
          <a:ext cx="953696" cy="291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5767294</xdr:colOff>
      <xdr:row>1</xdr:row>
      <xdr:rowOff>171825</xdr:rowOff>
    </xdr:from>
    <xdr:to>
      <xdr:col>1</xdr:col>
      <xdr:colOff>6580094</xdr:colOff>
      <xdr:row>5</xdr:row>
      <xdr:rowOff>186766</xdr:rowOff>
    </xdr:to>
    <xdr:pic>
      <xdr:nvPicPr>
        <xdr:cNvPr id="3" name="Imagen 2" descr="Lupa con símbolo de engranajes | Vector Premium">
          <a:extLst>
            <a:ext uri="{FF2B5EF4-FFF2-40B4-BE49-F238E27FC236}">
              <a16:creationId xmlns:a16="http://schemas.microsoft.com/office/drawing/2014/main" id="{8BD4ABD2-1D0C-43D2-BA83-CCA0802271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8647" y="366060"/>
          <a:ext cx="812800"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146050</xdr:colOff>
      <xdr:row>2</xdr:row>
      <xdr:rowOff>44450</xdr:rowOff>
    </xdr:from>
    <xdr:to>
      <xdr:col>2</xdr:col>
      <xdr:colOff>1128819</xdr:colOff>
      <xdr:row>4</xdr:row>
      <xdr:rowOff>88900</xdr:rowOff>
    </xdr:to>
    <xdr:pic>
      <xdr:nvPicPr>
        <xdr:cNvPr id="2" name="Imagen 1" descr="Inicio - ESSMAR E.S.P.">
          <a:extLst>
            <a:ext uri="{FF2B5EF4-FFF2-40B4-BE49-F238E27FC236}">
              <a16:creationId xmlns:a16="http://schemas.microsoft.com/office/drawing/2014/main" id="{D1B0A7F9-92D5-43B5-819C-9224B5A878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 y="425450"/>
          <a:ext cx="1351069"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692150</xdr:colOff>
      <xdr:row>1</xdr:row>
      <xdr:rowOff>25400</xdr:rowOff>
    </xdr:from>
    <xdr:to>
      <xdr:col>8</xdr:col>
      <xdr:colOff>546100</xdr:colOff>
      <xdr:row>5</xdr:row>
      <xdr:rowOff>44450</xdr:rowOff>
    </xdr:to>
    <xdr:pic>
      <xdr:nvPicPr>
        <xdr:cNvPr id="3" name="Imagen 2" descr="Lupa con símbolo de engranajes | Vector Premium">
          <a:extLst>
            <a:ext uri="{FF2B5EF4-FFF2-40B4-BE49-F238E27FC236}">
              <a16:creationId xmlns:a16="http://schemas.microsoft.com/office/drawing/2014/main" id="{AA0F8DBC-DA3D-4F7E-8C22-23A8D147BE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69400" y="209550"/>
          <a:ext cx="812800" cy="762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269318</xdr:colOff>
      <xdr:row>3</xdr:row>
      <xdr:rowOff>120953</xdr:rowOff>
    </xdr:from>
    <xdr:to>
      <xdr:col>1</xdr:col>
      <xdr:colOff>2016307</xdr:colOff>
      <xdr:row>6</xdr:row>
      <xdr:rowOff>110370</xdr:rowOff>
    </xdr:to>
    <xdr:pic>
      <xdr:nvPicPr>
        <xdr:cNvPr id="2" name="Imagen 1" descr="Inicio - ESSMAR E.S.P.">
          <a:extLst>
            <a:ext uri="{FF2B5EF4-FFF2-40B4-BE49-F238E27FC236}">
              <a16:creationId xmlns:a16="http://schemas.microsoft.com/office/drawing/2014/main" id="{749CDDC7-85E0-4504-8328-8A604CBA25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211" y="672798"/>
          <a:ext cx="1746989" cy="533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498929</xdr:colOff>
      <xdr:row>2</xdr:row>
      <xdr:rowOff>173869</xdr:rowOff>
    </xdr:from>
    <xdr:to>
      <xdr:col>20</xdr:col>
      <xdr:colOff>238277</xdr:colOff>
      <xdr:row>7</xdr:row>
      <xdr:rowOff>28726</xdr:rowOff>
    </xdr:to>
    <xdr:pic>
      <xdr:nvPicPr>
        <xdr:cNvPr id="3" name="Imagen 2" descr="Lupa con símbolo de engranajes | Vector Premium">
          <a:extLst>
            <a:ext uri="{FF2B5EF4-FFF2-40B4-BE49-F238E27FC236}">
              <a16:creationId xmlns:a16="http://schemas.microsoft.com/office/drawing/2014/main" id="{A24DB526-C270-4E9C-AD85-09494AE740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25298" y="544286"/>
          <a:ext cx="812800"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114300</xdr:colOff>
      <xdr:row>11</xdr:row>
      <xdr:rowOff>285751</xdr:rowOff>
    </xdr:from>
    <xdr:to>
      <xdr:col>2</xdr:col>
      <xdr:colOff>142875</xdr:colOff>
      <xdr:row>17</xdr:row>
      <xdr:rowOff>333375</xdr:rowOff>
    </xdr:to>
    <xdr:cxnSp macro="">
      <xdr:nvCxnSpPr>
        <xdr:cNvPr id="2" name="1 Conector recto de flecha">
          <a:extLst>
            <a:ext uri="{FF2B5EF4-FFF2-40B4-BE49-F238E27FC236}">
              <a16:creationId xmlns:a16="http://schemas.microsoft.com/office/drawing/2014/main" id="{00000000-0008-0000-0500-000002000000}"/>
            </a:ext>
          </a:extLst>
        </xdr:cNvPr>
        <xdr:cNvCxnSpPr/>
      </xdr:nvCxnSpPr>
      <xdr:spPr>
        <a:xfrm flipH="1" flipV="1">
          <a:off x="600075" y="1057276"/>
          <a:ext cx="28575" cy="2771774"/>
        </a:xfrm>
        <a:prstGeom prst="straightConnector1">
          <a:avLst/>
        </a:prstGeom>
        <a:ln w="222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781050</xdr:colOff>
      <xdr:row>21</xdr:row>
      <xdr:rowOff>342900</xdr:rowOff>
    </xdr:from>
    <xdr:to>
      <xdr:col>7</xdr:col>
      <xdr:colOff>171450</xdr:colOff>
      <xdr:row>21</xdr:row>
      <xdr:rowOff>342902</xdr:rowOff>
    </xdr:to>
    <xdr:cxnSp macro="">
      <xdr:nvCxnSpPr>
        <xdr:cNvPr id="3" name="2 Conector recto de flecha">
          <a:extLst>
            <a:ext uri="{FF2B5EF4-FFF2-40B4-BE49-F238E27FC236}">
              <a16:creationId xmlns:a16="http://schemas.microsoft.com/office/drawing/2014/main" id="{00000000-0008-0000-0500-000003000000}"/>
            </a:ext>
          </a:extLst>
        </xdr:cNvPr>
        <xdr:cNvCxnSpPr/>
      </xdr:nvCxnSpPr>
      <xdr:spPr>
        <a:xfrm flipV="1">
          <a:off x="1857375" y="4686300"/>
          <a:ext cx="2924175" cy="2"/>
        </a:xfrm>
        <a:prstGeom prst="straightConnector1">
          <a:avLst/>
        </a:prstGeom>
        <a:ln w="222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171823</xdr:colOff>
      <xdr:row>3</xdr:row>
      <xdr:rowOff>37353</xdr:rowOff>
    </xdr:from>
    <xdr:to>
      <xdr:col>3</xdr:col>
      <xdr:colOff>394812</xdr:colOff>
      <xdr:row>6</xdr:row>
      <xdr:rowOff>10762</xdr:rowOff>
    </xdr:to>
    <xdr:pic>
      <xdr:nvPicPr>
        <xdr:cNvPr id="4" name="Imagen 3" descr="Inicio - ESSMAR E.S.P.">
          <a:extLst>
            <a:ext uri="{FF2B5EF4-FFF2-40B4-BE49-F238E27FC236}">
              <a16:creationId xmlns:a16="http://schemas.microsoft.com/office/drawing/2014/main" id="{5B235A08-595B-49A7-975A-E014F3B7D3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882" y="605118"/>
          <a:ext cx="1746989" cy="533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903942</xdr:colOff>
      <xdr:row>2</xdr:row>
      <xdr:rowOff>112059</xdr:rowOff>
    </xdr:from>
    <xdr:to>
      <xdr:col>13</xdr:col>
      <xdr:colOff>461683</xdr:colOff>
      <xdr:row>6</xdr:row>
      <xdr:rowOff>127000</xdr:rowOff>
    </xdr:to>
    <xdr:pic>
      <xdr:nvPicPr>
        <xdr:cNvPr id="5" name="Imagen 4" descr="Lupa con símbolo de engranajes | Vector Premium">
          <a:extLst>
            <a:ext uri="{FF2B5EF4-FFF2-40B4-BE49-F238E27FC236}">
              <a16:creationId xmlns:a16="http://schemas.microsoft.com/office/drawing/2014/main" id="{E3DD94AA-6D84-437A-ADB5-8698A52376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95530" y="493059"/>
          <a:ext cx="812800" cy="762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306293</xdr:colOff>
      <xdr:row>3</xdr:row>
      <xdr:rowOff>104588</xdr:rowOff>
    </xdr:from>
    <xdr:to>
      <xdr:col>2</xdr:col>
      <xdr:colOff>268193</xdr:colOff>
      <xdr:row>8</xdr:row>
      <xdr:rowOff>179294</xdr:rowOff>
    </xdr:to>
    <xdr:pic>
      <xdr:nvPicPr>
        <xdr:cNvPr id="2" name="Imagen 1" descr="Inicio - ESSMAR E.S.P.">
          <a:extLst>
            <a:ext uri="{FF2B5EF4-FFF2-40B4-BE49-F238E27FC236}">
              <a16:creationId xmlns:a16="http://schemas.microsoft.com/office/drawing/2014/main" id="{53796586-34F9-411C-9B9F-B1D8EA4E48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352" y="672353"/>
          <a:ext cx="3301253" cy="1008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1972233</xdr:colOff>
      <xdr:row>2</xdr:row>
      <xdr:rowOff>74705</xdr:rowOff>
    </xdr:from>
    <xdr:to>
      <xdr:col>20</xdr:col>
      <xdr:colOff>3391646</xdr:colOff>
      <xdr:row>9</xdr:row>
      <xdr:rowOff>134469</xdr:rowOff>
    </xdr:to>
    <xdr:pic>
      <xdr:nvPicPr>
        <xdr:cNvPr id="3" name="Imagen 2" descr="Lupa con símbolo de engranajes | Vector Premium">
          <a:extLst>
            <a:ext uri="{FF2B5EF4-FFF2-40B4-BE49-F238E27FC236}">
              <a16:creationId xmlns:a16="http://schemas.microsoft.com/office/drawing/2014/main" id="{775413B8-276E-48F1-82BA-E34907985E4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05292" y="455705"/>
          <a:ext cx="1419413" cy="13671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139701</xdr:colOff>
      <xdr:row>5</xdr:row>
      <xdr:rowOff>95250</xdr:rowOff>
    </xdr:from>
    <xdr:to>
      <xdr:col>10</xdr:col>
      <xdr:colOff>977901</xdr:colOff>
      <xdr:row>19</xdr:row>
      <xdr:rowOff>25400</xdr:rowOff>
    </xdr:to>
    <xdr:graphicFrame macro="">
      <xdr:nvGraphicFramePr>
        <xdr:cNvPr id="4" name="Gráfico 3">
          <a:extLst>
            <a:ext uri="{FF2B5EF4-FFF2-40B4-BE49-F238E27FC236}">
              <a16:creationId xmlns:a16="http://schemas.microsoft.com/office/drawing/2014/main" id="{6FD2BB2D-FB06-4E6B-B295-84BB89AD52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esktop/PLAN%20ANTICORRUPCI&#211;N/MODELO%20DE%20LA%20CONTRALORIA/MAPA-DE-RIESGOS-DE-CORRUPCI&#211;N-CONTRALOR&#205;A-MAGDALENA-VERSI&#211;N-2.0-corregid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MATRIZ DEFINICIÓN RIESGO"/>
      <sheetName val="II. CONSECUENCIAS"/>
      <sheetName val="III. DETERMINACIÓN DEL IMPACO"/>
      <sheetName val="IV. CALIFICACIÓN DEL RIESGO"/>
      <sheetName val="V.  VALORACIÓN DE CONTROLES"/>
      <sheetName val="VI. SIMULADOR"/>
      <sheetName val="VII. MAPA DE RIESGO"/>
      <sheetName val="RESUMEN"/>
      <sheetName val="GRÁFICOS"/>
      <sheetName val="NO TOCAR"/>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
  <sheetViews>
    <sheetView topLeftCell="A34" zoomScale="92" zoomScaleNormal="92" workbookViewId="0">
      <selection activeCell="K10" sqref="K10"/>
    </sheetView>
  </sheetViews>
  <sheetFormatPr baseColWidth="10" defaultRowHeight="15" x14ac:dyDescent="0.25"/>
  <cols>
    <col min="1" max="1" width="2.7109375" customWidth="1"/>
    <col min="2" max="2" width="2.7109375" style="1" customWidth="1"/>
    <col min="3" max="3" width="4.140625" customWidth="1"/>
    <col min="4" max="4" width="15.5703125" style="1" customWidth="1"/>
    <col min="5" max="5" width="59" customWidth="1"/>
    <col min="6" max="6" width="11.85546875" customWidth="1"/>
    <col min="7" max="7" width="10.5703125" customWidth="1"/>
    <col min="8" max="8" width="17.28515625" customWidth="1"/>
    <col min="9" max="9" width="11.5703125" customWidth="1"/>
  </cols>
  <sheetData>
    <row r="1" spans="1:9" s="1" customFormat="1" x14ac:dyDescent="0.25"/>
    <row r="2" spans="1:9" s="1" customFormat="1" ht="15" customHeight="1" thickBot="1" x14ac:dyDescent="0.3">
      <c r="A2" s="4"/>
      <c r="B2" s="4"/>
      <c r="C2" s="5"/>
      <c r="D2" s="6"/>
      <c r="E2" s="2"/>
      <c r="F2" s="2"/>
      <c r="G2" s="2"/>
      <c r="H2" s="2"/>
      <c r="I2" s="3"/>
    </row>
    <row r="3" spans="1:9" s="1" customFormat="1" ht="28.5" customHeight="1" x14ac:dyDescent="0.25">
      <c r="C3" s="242" t="s">
        <v>101</v>
      </c>
      <c r="D3" s="243"/>
      <c r="E3" s="244"/>
      <c r="F3" s="244"/>
      <c r="G3" s="244"/>
      <c r="H3" s="244"/>
      <c r="I3" s="245"/>
    </row>
    <row r="4" spans="1:9" s="1" customFormat="1" ht="21.6" customHeight="1" x14ac:dyDescent="0.25">
      <c r="C4" s="246"/>
      <c r="D4" s="247"/>
      <c r="E4" s="247"/>
      <c r="F4" s="247"/>
      <c r="G4" s="247"/>
      <c r="H4" s="247"/>
      <c r="I4" s="248"/>
    </row>
    <row r="5" spans="1:9" ht="34.5" customHeight="1" thickBot="1" x14ac:dyDescent="0.3">
      <c r="C5" s="249"/>
      <c r="D5" s="250"/>
      <c r="E5" s="250"/>
      <c r="F5" s="250"/>
      <c r="G5" s="250"/>
      <c r="H5" s="250"/>
      <c r="I5" s="251"/>
    </row>
    <row r="6" spans="1:9" ht="15" customHeight="1" x14ac:dyDescent="0.25">
      <c r="C6" s="236" t="s">
        <v>102</v>
      </c>
      <c r="D6" s="237"/>
      <c r="E6" s="237"/>
      <c r="F6" s="237"/>
      <c r="G6" s="237"/>
      <c r="H6" s="237"/>
      <c r="I6" s="238"/>
    </row>
    <row r="7" spans="1:9" s="1" customFormat="1" ht="15" customHeight="1" thickBot="1" x14ac:dyDescent="0.3">
      <c r="C7" s="239"/>
      <c r="D7" s="240"/>
      <c r="E7" s="240"/>
      <c r="F7" s="240"/>
      <c r="G7" s="240"/>
      <c r="H7" s="240"/>
      <c r="I7" s="241"/>
    </row>
    <row r="8" spans="1:9" ht="29.25" customHeight="1" thickBot="1" x14ac:dyDescent="0.3">
      <c r="C8" s="81" t="s">
        <v>0</v>
      </c>
      <c r="D8" s="82" t="s">
        <v>159</v>
      </c>
      <c r="E8" s="83" t="s">
        <v>1</v>
      </c>
      <c r="F8" s="83" t="s">
        <v>2</v>
      </c>
      <c r="G8" s="83" t="s">
        <v>3</v>
      </c>
      <c r="H8" s="83" t="s">
        <v>4</v>
      </c>
      <c r="I8" s="84" t="s">
        <v>5</v>
      </c>
    </row>
    <row r="9" spans="1:9" ht="24" customHeight="1" x14ac:dyDescent="0.25">
      <c r="B9" s="252"/>
      <c r="C9" s="48">
        <v>1</v>
      </c>
      <c r="D9" s="69" t="s">
        <v>141</v>
      </c>
      <c r="E9" s="61" t="s">
        <v>103</v>
      </c>
      <c r="F9" s="158" t="s">
        <v>6</v>
      </c>
      <c r="G9" s="159" t="s">
        <v>6</v>
      </c>
      <c r="H9" s="159" t="s">
        <v>6</v>
      </c>
      <c r="I9" s="160" t="s">
        <v>6</v>
      </c>
    </row>
    <row r="10" spans="1:9" ht="27" customHeight="1" x14ac:dyDescent="0.25">
      <c r="B10" s="252"/>
      <c r="C10" s="49">
        <v>2</v>
      </c>
      <c r="D10" s="63" t="s">
        <v>141</v>
      </c>
      <c r="E10" s="59" t="s">
        <v>104</v>
      </c>
      <c r="F10" s="161" t="s">
        <v>6</v>
      </c>
      <c r="G10" s="162" t="s">
        <v>6</v>
      </c>
      <c r="H10" s="162" t="s">
        <v>6</v>
      </c>
      <c r="I10" s="163" t="s">
        <v>6</v>
      </c>
    </row>
    <row r="11" spans="1:9" ht="16.5" customHeight="1" x14ac:dyDescent="0.25">
      <c r="B11" s="252"/>
      <c r="C11" s="49">
        <v>3</v>
      </c>
      <c r="D11" s="63" t="s">
        <v>141</v>
      </c>
      <c r="E11" s="59" t="s">
        <v>105</v>
      </c>
      <c r="F11" s="161" t="s">
        <v>6</v>
      </c>
      <c r="G11" s="162" t="s">
        <v>6</v>
      </c>
      <c r="H11" s="162" t="s">
        <v>6</v>
      </c>
      <c r="I11" s="163" t="s">
        <v>6</v>
      </c>
    </row>
    <row r="12" spans="1:9" ht="32.25" customHeight="1" x14ac:dyDescent="0.25">
      <c r="B12" s="252"/>
      <c r="C12" s="49">
        <v>4</v>
      </c>
      <c r="D12" s="64" t="s">
        <v>141</v>
      </c>
      <c r="E12" s="59" t="s">
        <v>106</v>
      </c>
      <c r="F12" s="161" t="s">
        <v>6</v>
      </c>
      <c r="G12" s="162" t="s">
        <v>6</v>
      </c>
      <c r="H12" s="162" t="s">
        <v>6</v>
      </c>
      <c r="I12" s="163" t="s">
        <v>6</v>
      </c>
    </row>
    <row r="13" spans="1:9" ht="28.5" customHeight="1" x14ac:dyDescent="0.25">
      <c r="C13" s="49">
        <v>5</v>
      </c>
      <c r="D13" s="63" t="s">
        <v>142</v>
      </c>
      <c r="E13" s="59" t="s">
        <v>107</v>
      </c>
      <c r="F13" s="161" t="s">
        <v>6</v>
      </c>
      <c r="G13" s="162" t="s">
        <v>6</v>
      </c>
      <c r="H13" s="162" t="s">
        <v>6</v>
      </c>
      <c r="I13" s="163" t="s">
        <v>6</v>
      </c>
    </row>
    <row r="14" spans="1:9" s="1" customFormat="1" ht="23.25" customHeight="1" x14ac:dyDescent="0.25">
      <c r="B14" s="252">
        <v>5</v>
      </c>
      <c r="C14" s="49">
        <v>6</v>
      </c>
      <c r="D14" s="63" t="s">
        <v>143</v>
      </c>
      <c r="E14" s="59" t="s">
        <v>108</v>
      </c>
      <c r="F14" s="161" t="s">
        <v>6</v>
      </c>
      <c r="G14" s="162" t="s">
        <v>6</v>
      </c>
      <c r="H14" s="162" t="s">
        <v>6</v>
      </c>
      <c r="I14" s="163" t="s">
        <v>6</v>
      </c>
    </row>
    <row r="15" spans="1:9" s="1" customFormat="1" ht="27.75" customHeight="1" x14ac:dyDescent="0.25">
      <c r="B15" s="252"/>
      <c r="C15" s="49">
        <v>7</v>
      </c>
      <c r="D15" s="65" t="s">
        <v>143</v>
      </c>
      <c r="E15" s="59" t="s">
        <v>109</v>
      </c>
      <c r="F15" s="161" t="s">
        <v>6</v>
      </c>
      <c r="G15" s="162" t="s">
        <v>6</v>
      </c>
      <c r="H15" s="162" t="s">
        <v>6</v>
      </c>
      <c r="I15" s="163" t="s">
        <v>6</v>
      </c>
    </row>
    <row r="16" spans="1:9" s="1" customFormat="1" ht="27.75" customHeight="1" x14ac:dyDescent="0.25">
      <c r="B16" s="252"/>
      <c r="C16" s="49">
        <v>8</v>
      </c>
      <c r="D16" s="66" t="s">
        <v>143</v>
      </c>
      <c r="E16" s="60" t="s">
        <v>110</v>
      </c>
      <c r="F16" s="161" t="s">
        <v>6</v>
      </c>
      <c r="G16" s="162" t="s">
        <v>6</v>
      </c>
      <c r="H16" s="162" t="s">
        <v>6</v>
      </c>
      <c r="I16" s="163" t="s">
        <v>6</v>
      </c>
    </row>
    <row r="17" spans="2:9" s="1" customFormat="1" ht="27.75" customHeight="1" x14ac:dyDescent="0.25">
      <c r="B17" s="252"/>
      <c r="C17" s="49">
        <v>9</v>
      </c>
      <c r="D17" s="64" t="s">
        <v>143</v>
      </c>
      <c r="E17" s="59" t="s">
        <v>111</v>
      </c>
      <c r="F17" s="161" t="s">
        <v>6</v>
      </c>
      <c r="G17" s="162" t="s">
        <v>6</v>
      </c>
      <c r="H17" s="162" t="s">
        <v>6</v>
      </c>
      <c r="I17" s="163" t="s">
        <v>6</v>
      </c>
    </row>
    <row r="18" spans="2:9" s="1" customFormat="1" ht="24" customHeight="1" x14ac:dyDescent="0.25">
      <c r="B18" s="252"/>
      <c r="C18" s="49">
        <v>10</v>
      </c>
      <c r="D18" s="66" t="s">
        <v>143</v>
      </c>
      <c r="E18" s="60" t="s">
        <v>112</v>
      </c>
      <c r="F18" s="161" t="s">
        <v>6</v>
      </c>
      <c r="G18" s="162" t="s">
        <v>6</v>
      </c>
      <c r="H18" s="162" t="s">
        <v>6</v>
      </c>
      <c r="I18" s="163" t="s">
        <v>6</v>
      </c>
    </row>
    <row r="19" spans="2:9" s="1" customFormat="1" ht="25.5" customHeight="1" x14ac:dyDescent="0.25">
      <c r="B19" s="1">
        <v>1</v>
      </c>
      <c r="C19" s="49">
        <v>11</v>
      </c>
      <c r="D19" s="67" t="s">
        <v>144</v>
      </c>
      <c r="E19" s="59" t="s">
        <v>113</v>
      </c>
      <c r="F19" s="161" t="s">
        <v>6</v>
      </c>
      <c r="G19" s="162" t="s">
        <v>6</v>
      </c>
      <c r="H19" s="162" t="s">
        <v>6</v>
      </c>
      <c r="I19" s="163" t="s">
        <v>6</v>
      </c>
    </row>
    <row r="20" spans="2:9" s="1" customFormat="1" ht="38.25" customHeight="1" x14ac:dyDescent="0.25">
      <c r="B20" s="1">
        <v>1</v>
      </c>
      <c r="C20" s="49">
        <v>12</v>
      </c>
      <c r="D20" s="65" t="s">
        <v>145</v>
      </c>
      <c r="E20" s="59" t="s">
        <v>114</v>
      </c>
      <c r="F20" s="161" t="s">
        <v>6</v>
      </c>
      <c r="G20" s="162" t="s">
        <v>6</v>
      </c>
      <c r="H20" s="162" t="s">
        <v>6</v>
      </c>
      <c r="I20" s="163" t="s">
        <v>6</v>
      </c>
    </row>
    <row r="21" spans="2:9" s="1" customFormat="1" ht="33" customHeight="1" x14ac:dyDescent="0.25">
      <c r="B21" s="252">
        <v>2</v>
      </c>
      <c r="C21" s="49">
        <v>13</v>
      </c>
      <c r="D21" s="65" t="s">
        <v>146</v>
      </c>
      <c r="E21" s="59" t="s">
        <v>115</v>
      </c>
      <c r="F21" s="161" t="s">
        <v>6</v>
      </c>
      <c r="G21" s="162" t="s">
        <v>6</v>
      </c>
      <c r="H21" s="162" t="s">
        <v>6</v>
      </c>
      <c r="I21" s="163" t="s">
        <v>6</v>
      </c>
    </row>
    <row r="22" spans="2:9" s="1" customFormat="1" ht="25.5" customHeight="1" x14ac:dyDescent="0.25">
      <c r="B22" s="252"/>
      <c r="C22" s="49">
        <v>14</v>
      </c>
      <c r="D22" s="67" t="s">
        <v>146</v>
      </c>
      <c r="E22" s="59" t="s">
        <v>116</v>
      </c>
      <c r="F22" s="161" t="s">
        <v>6</v>
      </c>
      <c r="G22" s="162" t="s">
        <v>6</v>
      </c>
      <c r="H22" s="162" t="s">
        <v>6</v>
      </c>
      <c r="I22" s="163" t="s">
        <v>6</v>
      </c>
    </row>
    <row r="23" spans="2:9" s="1" customFormat="1" ht="25.5" customHeight="1" x14ac:dyDescent="0.25">
      <c r="B23" s="252">
        <v>3</v>
      </c>
      <c r="C23" s="49">
        <v>15</v>
      </c>
      <c r="D23" s="65" t="s">
        <v>147</v>
      </c>
      <c r="E23" s="60" t="s">
        <v>117</v>
      </c>
      <c r="F23" s="161" t="s">
        <v>6</v>
      </c>
      <c r="G23" s="162" t="s">
        <v>6</v>
      </c>
      <c r="H23" s="162" t="s">
        <v>6</v>
      </c>
      <c r="I23" s="163" t="s">
        <v>6</v>
      </c>
    </row>
    <row r="24" spans="2:9" s="1" customFormat="1" ht="25.5" customHeight="1" x14ac:dyDescent="0.25">
      <c r="B24" s="252"/>
      <c r="C24" s="49">
        <v>16</v>
      </c>
      <c r="D24" s="68" t="s">
        <v>147</v>
      </c>
      <c r="E24" s="60" t="s">
        <v>118</v>
      </c>
      <c r="F24" s="161" t="s">
        <v>6</v>
      </c>
      <c r="G24" s="162" t="s">
        <v>6</v>
      </c>
      <c r="H24" s="162" t="s">
        <v>6</v>
      </c>
      <c r="I24" s="163" t="s">
        <v>6</v>
      </c>
    </row>
    <row r="25" spans="2:9" s="1" customFormat="1" ht="25.5" customHeight="1" x14ac:dyDescent="0.25">
      <c r="B25" s="252"/>
      <c r="C25" s="49">
        <v>17</v>
      </c>
      <c r="D25" s="65" t="s">
        <v>147</v>
      </c>
      <c r="E25" s="59" t="s">
        <v>119</v>
      </c>
      <c r="F25" s="161" t="s">
        <v>6</v>
      </c>
      <c r="G25" s="162" t="s">
        <v>6</v>
      </c>
      <c r="H25" s="162" t="s">
        <v>6</v>
      </c>
      <c r="I25" s="163" t="s">
        <v>6</v>
      </c>
    </row>
    <row r="26" spans="2:9" s="1" customFormat="1" ht="25.5" customHeight="1" x14ac:dyDescent="0.25">
      <c r="B26" s="252">
        <v>3</v>
      </c>
      <c r="C26" s="49">
        <v>18</v>
      </c>
      <c r="D26" s="65" t="s">
        <v>148</v>
      </c>
      <c r="E26" s="59" t="s">
        <v>120</v>
      </c>
      <c r="F26" s="161" t="s">
        <v>6</v>
      </c>
      <c r="G26" s="162" t="s">
        <v>6</v>
      </c>
      <c r="H26" s="162" t="s">
        <v>6</v>
      </c>
      <c r="I26" s="163" t="s">
        <v>6</v>
      </c>
    </row>
    <row r="27" spans="2:9" s="1" customFormat="1" ht="25.5" customHeight="1" x14ac:dyDescent="0.25">
      <c r="B27" s="252"/>
      <c r="C27" s="49">
        <v>19</v>
      </c>
      <c r="D27" s="67" t="s">
        <v>148</v>
      </c>
      <c r="E27" s="59" t="s">
        <v>121</v>
      </c>
      <c r="F27" s="161" t="s">
        <v>6</v>
      </c>
      <c r="G27" s="162" t="s">
        <v>6</v>
      </c>
      <c r="H27" s="162" t="s">
        <v>6</v>
      </c>
      <c r="I27" s="163" t="s">
        <v>6</v>
      </c>
    </row>
    <row r="28" spans="2:9" s="1" customFormat="1" ht="25.5" customHeight="1" x14ac:dyDescent="0.25">
      <c r="B28" s="252"/>
      <c r="C28" s="49">
        <v>20</v>
      </c>
      <c r="D28" s="67" t="s">
        <v>148</v>
      </c>
      <c r="E28" s="59" t="s">
        <v>122</v>
      </c>
      <c r="F28" s="161" t="s">
        <v>6</v>
      </c>
      <c r="G28" s="162" t="s">
        <v>6</v>
      </c>
      <c r="H28" s="162" t="s">
        <v>6</v>
      </c>
      <c r="I28" s="163" t="s">
        <v>6</v>
      </c>
    </row>
    <row r="29" spans="2:9" s="1" customFormat="1" ht="25.5" customHeight="1" x14ac:dyDescent="0.25">
      <c r="B29" s="252">
        <v>3</v>
      </c>
      <c r="C29" s="49">
        <v>21</v>
      </c>
      <c r="D29" s="67" t="s">
        <v>149</v>
      </c>
      <c r="E29" s="59" t="s">
        <v>123</v>
      </c>
      <c r="F29" s="161" t="s">
        <v>6</v>
      </c>
      <c r="G29" s="162" t="s">
        <v>6</v>
      </c>
      <c r="H29" s="162" t="s">
        <v>6</v>
      </c>
      <c r="I29" s="163" t="s">
        <v>6</v>
      </c>
    </row>
    <row r="30" spans="2:9" s="1" customFormat="1" ht="25.5" customHeight="1" x14ac:dyDescent="0.25">
      <c r="B30" s="252"/>
      <c r="C30" s="49">
        <v>22</v>
      </c>
      <c r="D30" s="64" t="s">
        <v>150</v>
      </c>
      <c r="E30" s="59" t="s">
        <v>124</v>
      </c>
      <c r="F30" s="161" t="s">
        <v>6</v>
      </c>
      <c r="G30" s="162" t="s">
        <v>6</v>
      </c>
      <c r="H30" s="162" t="s">
        <v>6</v>
      </c>
      <c r="I30" s="163" t="s">
        <v>6</v>
      </c>
    </row>
    <row r="31" spans="2:9" s="1" customFormat="1" ht="32.25" customHeight="1" x14ac:dyDescent="0.25">
      <c r="B31" s="252"/>
      <c r="C31" s="49">
        <v>23</v>
      </c>
      <c r="D31" s="67" t="s">
        <v>151</v>
      </c>
      <c r="E31" s="59" t="s">
        <v>125</v>
      </c>
      <c r="F31" s="161" t="s">
        <v>6</v>
      </c>
      <c r="G31" s="162" t="s">
        <v>6</v>
      </c>
      <c r="H31" s="162" t="s">
        <v>6</v>
      </c>
      <c r="I31" s="163" t="s">
        <v>6</v>
      </c>
    </row>
    <row r="32" spans="2:9" ht="26.25" customHeight="1" x14ac:dyDescent="0.25">
      <c r="B32" s="252">
        <v>5</v>
      </c>
      <c r="C32" s="49">
        <v>24</v>
      </c>
      <c r="D32" s="65" t="s">
        <v>152</v>
      </c>
      <c r="E32" s="59" t="s">
        <v>126</v>
      </c>
      <c r="F32" s="161" t="s">
        <v>6</v>
      </c>
      <c r="G32" s="162" t="s">
        <v>6</v>
      </c>
      <c r="H32" s="162" t="s">
        <v>6</v>
      </c>
      <c r="I32" s="163" t="s">
        <v>6</v>
      </c>
    </row>
    <row r="33" spans="2:9" ht="29.25" customHeight="1" x14ac:dyDescent="0.25">
      <c r="B33" s="252"/>
      <c r="C33" s="49">
        <v>25</v>
      </c>
      <c r="D33" s="65" t="s">
        <v>152</v>
      </c>
      <c r="E33" s="59" t="s">
        <v>127</v>
      </c>
      <c r="F33" s="161" t="s">
        <v>6</v>
      </c>
      <c r="G33" s="162" t="s">
        <v>6</v>
      </c>
      <c r="H33" s="162" t="s">
        <v>6</v>
      </c>
      <c r="I33" s="163" t="s">
        <v>6</v>
      </c>
    </row>
    <row r="34" spans="2:9" s="1" customFormat="1" ht="36" customHeight="1" x14ac:dyDescent="0.25">
      <c r="B34" s="252"/>
      <c r="C34" s="49">
        <v>26</v>
      </c>
      <c r="D34" s="66" t="s">
        <v>153</v>
      </c>
      <c r="E34" s="60" t="s">
        <v>128</v>
      </c>
      <c r="F34" s="161" t="s">
        <v>6</v>
      </c>
      <c r="G34" s="162" t="s">
        <v>6</v>
      </c>
      <c r="H34" s="162" t="s">
        <v>6</v>
      </c>
      <c r="I34" s="163" t="s">
        <v>6</v>
      </c>
    </row>
    <row r="35" spans="2:9" s="1" customFormat="1" ht="29.25" customHeight="1" x14ac:dyDescent="0.25">
      <c r="B35" s="252"/>
      <c r="C35" s="49">
        <v>27</v>
      </c>
      <c r="D35" s="66" t="s">
        <v>153</v>
      </c>
      <c r="E35" s="60" t="s">
        <v>129</v>
      </c>
      <c r="F35" s="161" t="s">
        <v>6</v>
      </c>
      <c r="G35" s="162" t="s">
        <v>6</v>
      </c>
      <c r="H35" s="162" t="s">
        <v>6</v>
      </c>
      <c r="I35" s="163" t="s">
        <v>6</v>
      </c>
    </row>
    <row r="36" spans="2:9" s="1" customFormat="1" ht="21.75" customHeight="1" x14ac:dyDescent="0.25">
      <c r="B36" s="252"/>
      <c r="C36" s="49">
        <v>28</v>
      </c>
      <c r="D36" s="64" t="s">
        <v>154</v>
      </c>
      <c r="E36" s="59" t="s">
        <v>130</v>
      </c>
      <c r="F36" s="161" t="s">
        <v>6</v>
      </c>
      <c r="G36" s="162" t="s">
        <v>6</v>
      </c>
      <c r="H36" s="162" t="s">
        <v>6</v>
      </c>
      <c r="I36" s="163" t="s">
        <v>6</v>
      </c>
    </row>
    <row r="37" spans="2:9" s="1" customFormat="1" ht="33" customHeight="1" x14ac:dyDescent="0.25">
      <c r="B37" s="252">
        <v>4</v>
      </c>
      <c r="C37" s="49">
        <v>29</v>
      </c>
      <c r="D37" s="66" t="s">
        <v>155</v>
      </c>
      <c r="E37" s="60" t="s">
        <v>131</v>
      </c>
      <c r="F37" s="161" t="s">
        <v>6</v>
      </c>
      <c r="G37" s="162" t="s">
        <v>6</v>
      </c>
      <c r="H37" s="162" t="s">
        <v>6</v>
      </c>
      <c r="I37" s="163" t="s">
        <v>6</v>
      </c>
    </row>
    <row r="38" spans="2:9" s="1" customFormat="1" ht="23.25" customHeight="1" x14ac:dyDescent="0.25">
      <c r="B38" s="252"/>
      <c r="C38" s="49">
        <v>30</v>
      </c>
      <c r="D38" s="66" t="s">
        <v>155</v>
      </c>
      <c r="E38" s="60" t="s">
        <v>132</v>
      </c>
      <c r="F38" s="161" t="s">
        <v>6</v>
      </c>
      <c r="G38" s="162" t="s">
        <v>6</v>
      </c>
      <c r="H38" s="162" t="s">
        <v>6</v>
      </c>
      <c r="I38" s="163" t="s">
        <v>6</v>
      </c>
    </row>
    <row r="39" spans="2:9" s="1" customFormat="1" ht="30" customHeight="1" x14ac:dyDescent="0.25">
      <c r="B39" s="252"/>
      <c r="C39" s="49">
        <v>31</v>
      </c>
      <c r="D39" s="66" t="s">
        <v>155</v>
      </c>
      <c r="E39" s="60" t="s">
        <v>133</v>
      </c>
      <c r="F39" s="161" t="s">
        <v>6</v>
      </c>
      <c r="G39" s="162" t="s">
        <v>6</v>
      </c>
      <c r="H39" s="162" t="s">
        <v>6</v>
      </c>
      <c r="I39" s="163" t="s">
        <v>6</v>
      </c>
    </row>
    <row r="40" spans="2:9" s="1" customFormat="1" ht="28.5" customHeight="1" x14ac:dyDescent="0.25">
      <c r="B40" s="252"/>
      <c r="C40" s="49">
        <v>32</v>
      </c>
      <c r="D40" s="64" t="s">
        <v>155</v>
      </c>
      <c r="E40" s="59" t="s">
        <v>134</v>
      </c>
      <c r="F40" s="161" t="s">
        <v>6</v>
      </c>
      <c r="G40" s="162" t="s">
        <v>6</v>
      </c>
      <c r="H40" s="162" t="s">
        <v>6</v>
      </c>
      <c r="I40" s="163" t="s">
        <v>6</v>
      </c>
    </row>
    <row r="41" spans="2:9" s="1" customFormat="1" ht="27" customHeight="1" x14ac:dyDescent="0.25">
      <c r="B41" s="1">
        <v>1</v>
      </c>
      <c r="C41" s="49">
        <v>33</v>
      </c>
      <c r="D41" s="64" t="s">
        <v>156</v>
      </c>
      <c r="E41" s="59" t="s">
        <v>135</v>
      </c>
      <c r="F41" s="161" t="s">
        <v>6</v>
      </c>
      <c r="G41" s="162" t="s">
        <v>6</v>
      </c>
      <c r="H41" s="162" t="s">
        <v>6</v>
      </c>
      <c r="I41" s="163" t="s">
        <v>6</v>
      </c>
    </row>
    <row r="42" spans="2:9" s="1" customFormat="1" ht="22.5" customHeight="1" x14ac:dyDescent="0.25">
      <c r="B42" s="252">
        <v>5</v>
      </c>
      <c r="C42" s="49">
        <v>34</v>
      </c>
      <c r="D42" s="66" t="s">
        <v>157</v>
      </c>
      <c r="E42" s="59" t="s">
        <v>136</v>
      </c>
      <c r="F42" s="161" t="s">
        <v>6</v>
      </c>
      <c r="G42" s="162" t="s">
        <v>6</v>
      </c>
      <c r="H42" s="162" t="s">
        <v>6</v>
      </c>
      <c r="I42" s="163" t="s">
        <v>6</v>
      </c>
    </row>
    <row r="43" spans="2:9" s="1" customFormat="1" ht="39" customHeight="1" x14ac:dyDescent="0.25">
      <c r="B43" s="252"/>
      <c r="C43" s="49">
        <v>35</v>
      </c>
      <c r="D43" s="66" t="s">
        <v>157</v>
      </c>
      <c r="E43" s="59" t="s">
        <v>137</v>
      </c>
      <c r="F43" s="161" t="s">
        <v>6</v>
      </c>
      <c r="G43" s="162" t="s">
        <v>6</v>
      </c>
      <c r="H43" s="162" t="s">
        <v>6</v>
      </c>
      <c r="I43" s="163" t="s">
        <v>6</v>
      </c>
    </row>
    <row r="44" spans="2:9" s="1" customFormat="1" ht="25.5" customHeight="1" x14ac:dyDescent="0.25">
      <c r="B44" s="252"/>
      <c r="C44" s="49">
        <v>36</v>
      </c>
      <c r="D44" s="67" t="s">
        <v>157</v>
      </c>
      <c r="E44" s="59" t="s">
        <v>138</v>
      </c>
      <c r="F44" s="161" t="s">
        <v>6</v>
      </c>
      <c r="G44" s="162" t="s">
        <v>6</v>
      </c>
      <c r="H44" s="162" t="s">
        <v>6</v>
      </c>
      <c r="I44" s="163" t="s">
        <v>6</v>
      </c>
    </row>
    <row r="45" spans="2:9" s="1" customFormat="1" ht="25.5" customHeight="1" x14ac:dyDescent="0.25">
      <c r="B45" s="252"/>
      <c r="C45" s="49">
        <v>37</v>
      </c>
      <c r="D45" s="67" t="s">
        <v>157</v>
      </c>
      <c r="E45" s="59" t="s">
        <v>139</v>
      </c>
      <c r="F45" s="161" t="s">
        <v>6</v>
      </c>
      <c r="G45" s="162" t="s">
        <v>6</v>
      </c>
      <c r="H45" s="162" t="s">
        <v>6</v>
      </c>
      <c r="I45" s="163" t="s">
        <v>6</v>
      </c>
    </row>
    <row r="46" spans="2:9" s="1" customFormat="1" ht="27.75" customHeight="1" thickBot="1" x14ac:dyDescent="0.3">
      <c r="B46" s="252"/>
      <c r="C46" s="50">
        <v>38</v>
      </c>
      <c r="D46" s="70" t="s">
        <v>158</v>
      </c>
      <c r="E46" s="62" t="s">
        <v>140</v>
      </c>
      <c r="F46" s="164" t="s">
        <v>6</v>
      </c>
      <c r="G46" s="165" t="s">
        <v>6</v>
      </c>
      <c r="H46" s="165" t="s">
        <v>6</v>
      </c>
      <c r="I46" s="166" t="s">
        <v>6</v>
      </c>
    </row>
    <row r="47" spans="2:9" x14ac:dyDescent="0.25">
      <c r="B47" s="1">
        <v>1</v>
      </c>
    </row>
  </sheetData>
  <mergeCells count="11">
    <mergeCell ref="B37:B40"/>
    <mergeCell ref="B42:B46"/>
    <mergeCell ref="B21:B22"/>
    <mergeCell ref="B23:B25"/>
    <mergeCell ref="B26:B28"/>
    <mergeCell ref="B29:B31"/>
    <mergeCell ref="C6:I7"/>
    <mergeCell ref="C3:I5"/>
    <mergeCell ref="B9:B12"/>
    <mergeCell ref="B14:B18"/>
    <mergeCell ref="B32:B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24300-BC0A-4672-B53F-DB5FCEC48554}">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8"/>
  <sheetViews>
    <sheetView topLeftCell="A19" zoomScale="148" zoomScaleNormal="148" workbookViewId="0">
      <selection activeCell="A22" sqref="A22"/>
    </sheetView>
  </sheetViews>
  <sheetFormatPr baseColWidth="10" defaultRowHeight="15" x14ac:dyDescent="0.25"/>
  <cols>
    <col min="1" max="1" width="5.5703125" style="1" customWidth="1"/>
    <col min="2" max="2" width="40.85546875" customWidth="1"/>
    <col min="3" max="3" width="51.5703125" customWidth="1"/>
    <col min="4" max="4" width="42.140625" customWidth="1"/>
  </cols>
  <sheetData>
    <row r="1" spans="2:4" s="1" customFormat="1" ht="15.75" thickBot="1" x14ac:dyDescent="0.3"/>
    <row r="2" spans="2:4" s="1" customFormat="1" x14ac:dyDescent="0.25">
      <c r="B2" s="253" t="s">
        <v>233</v>
      </c>
      <c r="C2" s="254"/>
      <c r="D2" s="255"/>
    </row>
    <row r="3" spans="2:4" s="1" customFormat="1" ht="18" customHeight="1" x14ac:dyDescent="0.25">
      <c r="B3" s="256"/>
      <c r="C3" s="257"/>
      <c r="D3" s="258"/>
    </row>
    <row r="4" spans="2:4" s="1" customFormat="1" x14ac:dyDescent="0.25">
      <c r="B4" s="256"/>
      <c r="C4" s="257"/>
      <c r="D4" s="258"/>
    </row>
    <row r="5" spans="2:4" s="1" customFormat="1" ht="28.5" customHeight="1" thickBot="1" x14ac:dyDescent="0.3">
      <c r="B5" s="259"/>
      <c r="C5" s="260"/>
      <c r="D5" s="261"/>
    </row>
    <row r="6" spans="2:4" s="1" customFormat="1" x14ac:dyDescent="0.25">
      <c r="B6" s="269" t="s">
        <v>12</v>
      </c>
      <c r="C6" s="270"/>
      <c r="D6" s="271"/>
    </row>
    <row r="7" spans="2:4" ht="15.75" thickBot="1" x14ac:dyDescent="0.3">
      <c r="B7" s="272"/>
      <c r="C7" s="273"/>
      <c r="D7" s="274"/>
    </row>
    <row r="8" spans="2:4" ht="16.5" thickBot="1" x14ac:dyDescent="0.3">
      <c r="B8" s="262" t="s">
        <v>7</v>
      </c>
      <c r="C8" s="263"/>
      <c r="D8" s="264"/>
    </row>
    <row r="9" spans="2:4" ht="15.75" customHeight="1" x14ac:dyDescent="0.25">
      <c r="B9" s="265" t="s">
        <v>8</v>
      </c>
      <c r="C9" s="79" t="s">
        <v>9</v>
      </c>
      <c r="D9" s="267" t="s">
        <v>10</v>
      </c>
    </row>
    <row r="10" spans="2:4" ht="18.75" customHeight="1" thickBot="1" x14ac:dyDescent="0.3">
      <c r="B10" s="266"/>
      <c r="C10" s="80" t="s">
        <v>11</v>
      </c>
      <c r="D10" s="268"/>
    </row>
    <row r="11" spans="2:4" ht="44.45" customHeight="1" x14ac:dyDescent="0.25">
      <c r="B11" s="71" t="s">
        <v>160</v>
      </c>
      <c r="C11" s="61" t="s">
        <v>103</v>
      </c>
      <c r="D11" s="72" t="s">
        <v>161</v>
      </c>
    </row>
    <row r="12" spans="2:4" ht="45" x14ac:dyDescent="0.25">
      <c r="B12" s="73" t="s">
        <v>162</v>
      </c>
      <c r="C12" s="59" t="s">
        <v>104</v>
      </c>
      <c r="D12" s="74" t="s">
        <v>163</v>
      </c>
    </row>
    <row r="13" spans="2:4" ht="56.25" x14ac:dyDescent="0.25">
      <c r="B13" s="73" t="s">
        <v>164</v>
      </c>
      <c r="C13" s="59" t="s">
        <v>105</v>
      </c>
      <c r="D13" s="74" t="s">
        <v>165</v>
      </c>
    </row>
    <row r="14" spans="2:4" ht="45" x14ac:dyDescent="0.25">
      <c r="B14" s="73" t="s">
        <v>166</v>
      </c>
      <c r="C14" s="59" t="s">
        <v>106</v>
      </c>
      <c r="D14" s="74" t="s">
        <v>167</v>
      </c>
    </row>
    <row r="15" spans="2:4" ht="20.100000000000001" customHeight="1" x14ac:dyDescent="0.25">
      <c r="B15" s="73" t="s">
        <v>168</v>
      </c>
      <c r="C15" s="59" t="s">
        <v>107</v>
      </c>
      <c r="D15" s="74" t="s">
        <v>169</v>
      </c>
    </row>
    <row r="16" spans="2:4" ht="56.25" x14ac:dyDescent="0.25">
      <c r="B16" s="73" t="s">
        <v>170</v>
      </c>
      <c r="C16" s="59" t="s">
        <v>108</v>
      </c>
      <c r="D16" s="74" t="s">
        <v>171</v>
      </c>
    </row>
    <row r="17" spans="2:4" ht="45" x14ac:dyDescent="0.25">
      <c r="B17" s="73" t="s">
        <v>172</v>
      </c>
      <c r="C17" s="59" t="s">
        <v>109</v>
      </c>
      <c r="D17" s="74" t="s">
        <v>173</v>
      </c>
    </row>
    <row r="18" spans="2:4" ht="67.5" x14ac:dyDescent="0.25">
      <c r="B18" s="75" t="s">
        <v>174</v>
      </c>
      <c r="C18" s="60" t="s">
        <v>110</v>
      </c>
      <c r="D18" s="76" t="s">
        <v>175</v>
      </c>
    </row>
    <row r="19" spans="2:4" ht="26.25" customHeight="1" x14ac:dyDescent="0.25">
      <c r="B19" s="73" t="s">
        <v>176</v>
      </c>
      <c r="C19" s="59" t="s">
        <v>111</v>
      </c>
      <c r="D19" s="74" t="s">
        <v>177</v>
      </c>
    </row>
    <row r="20" spans="2:4" ht="26.25" customHeight="1" x14ac:dyDescent="0.25">
      <c r="B20" s="75" t="s">
        <v>178</v>
      </c>
      <c r="C20" s="60" t="s">
        <v>112</v>
      </c>
      <c r="D20" s="76" t="s">
        <v>179</v>
      </c>
    </row>
    <row r="21" spans="2:4" ht="135" x14ac:dyDescent="0.25">
      <c r="B21" s="73" t="s">
        <v>180</v>
      </c>
      <c r="C21" s="59" t="s">
        <v>113</v>
      </c>
      <c r="D21" s="74" t="s">
        <v>181</v>
      </c>
    </row>
    <row r="22" spans="2:4" ht="22.5" x14ac:dyDescent="0.25">
      <c r="B22" s="73" t="s">
        <v>182</v>
      </c>
      <c r="C22" s="59" t="s">
        <v>114</v>
      </c>
      <c r="D22" s="74" t="s">
        <v>183</v>
      </c>
    </row>
    <row r="23" spans="2:4" ht="30" customHeight="1" x14ac:dyDescent="0.25">
      <c r="B23" s="73" t="s">
        <v>184</v>
      </c>
      <c r="C23" s="59" t="s">
        <v>115</v>
      </c>
      <c r="D23" s="74" t="s">
        <v>185</v>
      </c>
    </row>
    <row r="24" spans="2:4" ht="45" x14ac:dyDescent="0.25">
      <c r="B24" s="73" t="s">
        <v>186</v>
      </c>
      <c r="C24" s="59" t="s">
        <v>116</v>
      </c>
      <c r="D24" s="74" t="s">
        <v>187</v>
      </c>
    </row>
    <row r="25" spans="2:4" ht="22.5" x14ac:dyDescent="0.25">
      <c r="B25" s="75" t="s">
        <v>188</v>
      </c>
      <c r="C25" s="60" t="s">
        <v>117</v>
      </c>
      <c r="D25" s="76" t="s">
        <v>189</v>
      </c>
    </row>
    <row r="26" spans="2:4" ht="45" x14ac:dyDescent="0.25">
      <c r="B26" s="75" t="s">
        <v>190</v>
      </c>
      <c r="C26" s="60" t="s">
        <v>118</v>
      </c>
      <c r="D26" s="76" t="s">
        <v>191</v>
      </c>
    </row>
    <row r="27" spans="2:4" x14ac:dyDescent="0.25">
      <c r="B27" s="73" t="s">
        <v>192</v>
      </c>
      <c r="C27" s="59" t="s">
        <v>119</v>
      </c>
      <c r="D27" s="74" t="s">
        <v>193</v>
      </c>
    </row>
    <row r="28" spans="2:4" ht="22.5" x14ac:dyDescent="0.25">
      <c r="B28" s="73" t="s">
        <v>194</v>
      </c>
      <c r="C28" s="59" t="s">
        <v>120</v>
      </c>
      <c r="D28" s="74" t="s">
        <v>185</v>
      </c>
    </row>
    <row r="29" spans="2:4" ht="67.5" x14ac:dyDescent="0.25">
      <c r="B29" s="73" t="s">
        <v>195</v>
      </c>
      <c r="C29" s="59" t="s">
        <v>121</v>
      </c>
      <c r="D29" s="74" t="s">
        <v>196</v>
      </c>
    </row>
    <row r="30" spans="2:4" ht="33.75" x14ac:dyDescent="0.25">
      <c r="B30" s="73" t="s">
        <v>197</v>
      </c>
      <c r="C30" s="59" t="s">
        <v>122</v>
      </c>
      <c r="D30" s="74" t="s">
        <v>198</v>
      </c>
    </row>
    <row r="31" spans="2:4" ht="33.75" x14ac:dyDescent="0.25">
      <c r="B31" s="73" t="s">
        <v>199</v>
      </c>
      <c r="C31" s="59" t="s">
        <v>123</v>
      </c>
      <c r="D31" s="74" t="s">
        <v>200</v>
      </c>
    </row>
    <row r="32" spans="2:4" ht="22.5" x14ac:dyDescent="0.25">
      <c r="B32" s="73" t="s">
        <v>201</v>
      </c>
      <c r="C32" s="59" t="s">
        <v>124</v>
      </c>
      <c r="D32" s="74" t="s">
        <v>202</v>
      </c>
    </row>
    <row r="33" spans="2:4" ht="50.45" customHeight="1" x14ac:dyDescent="0.25">
      <c r="B33" s="73" t="s">
        <v>203</v>
      </c>
      <c r="C33" s="59" t="s">
        <v>125</v>
      </c>
      <c r="D33" s="74" t="s">
        <v>204</v>
      </c>
    </row>
    <row r="34" spans="2:4" ht="33.75" x14ac:dyDescent="0.25">
      <c r="B34" s="73" t="s">
        <v>205</v>
      </c>
      <c r="C34" s="59" t="s">
        <v>126</v>
      </c>
      <c r="D34" s="74" t="s">
        <v>206</v>
      </c>
    </row>
    <row r="35" spans="2:4" ht="48" customHeight="1" x14ac:dyDescent="0.25">
      <c r="B35" s="73" t="s">
        <v>205</v>
      </c>
      <c r="C35" s="59" t="s">
        <v>127</v>
      </c>
      <c r="D35" s="74" t="s">
        <v>206</v>
      </c>
    </row>
    <row r="36" spans="2:4" ht="29.25" customHeight="1" x14ac:dyDescent="0.25">
      <c r="B36" s="75" t="s">
        <v>207</v>
      </c>
      <c r="C36" s="60" t="s">
        <v>128</v>
      </c>
      <c r="D36" s="76" t="s">
        <v>208</v>
      </c>
    </row>
    <row r="37" spans="2:4" ht="67.5" x14ac:dyDescent="0.25">
      <c r="B37" s="75" t="s">
        <v>209</v>
      </c>
      <c r="C37" s="60" t="s">
        <v>129</v>
      </c>
      <c r="D37" s="76" t="s">
        <v>210</v>
      </c>
    </row>
    <row r="38" spans="2:4" ht="126" customHeight="1" x14ac:dyDescent="0.25">
      <c r="B38" s="73" t="s">
        <v>211</v>
      </c>
      <c r="C38" s="59" t="s">
        <v>130</v>
      </c>
      <c r="D38" s="74" t="s">
        <v>212</v>
      </c>
    </row>
    <row r="39" spans="2:4" ht="56.25" x14ac:dyDescent="0.25">
      <c r="B39" s="75" t="s">
        <v>213</v>
      </c>
      <c r="C39" s="60" t="s">
        <v>131</v>
      </c>
      <c r="D39" s="76" t="s">
        <v>214</v>
      </c>
    </row>
    <row r="40" spans="2:4" ht="45" x14ac:dyDescent="0.25">
      <c r="B40" s="75" t="s">
        <v>215</v>
      </c>
      <c r="C40" s="60" t="s">
        <v>132</v>
      </c>
      <c r="D40" s="76" t="s">
        <v>216</v>
      </c>
    </row>
    <row r="41" spans="2:4" ht="22.5" x14ac:dyDescent="0.25">
      <c r="B41" s="75" t="s">
        <v>217</v>
      </c>
      <c r="C41" s="60" t="s">
        <v>133</v>
      </c>
      <c r="D41" s="76" t="s">
        <v>218</v>
      </c>
    </row>
    <row r="42" spans="2:4" ht="78.75" x14ac:dyDescent="0.25">
      <c r="B42" s="73" t="s">
        <v>219</v>
      </c>
      <c r="C42" s="59" t="s">
        <v>134</v>
      </c>
      <c r="D42" s="74" t="s">
        <v>220</v>
      </c>
    </row>
    <row r="43" spans="2:4" ht="67.5" x14ac:dyDescent="0.25">
      <c r="B43" s="73" t="s">
        <v>221</v>
      </c>
      <c r="C43" s="59" t="s">
        <v>135</v>
      </c>
      <c r="D43" s="74" t="s">
        <v>222</v>
      </c>
    </row>
    <row r="44" spans="2:4" ht="52.5" customHeight="1" x14ac:dyDescent="0.25">
      <c r="B44" s="73" t="s">
        <v>223</v>
      </c>
      <c r="C44" s="59" t="s">
        <v>136</v>
      </c>
      <c r="D44" s="74" t="s">
        <v>224</v>
      </c>
    </row>
    <row r="45" spans="2:4" ht="51.95" customHeight="1" x14ac:dyDescent="0.25">
      <c r="B45" s="73" t="s">
        <v>225</v>
      </c>
      <c r="C45" s="59" t="s">
        <v>137</v>
      </c>
      <c r="D45" s="74" t="s">
        <v>226</v>
      </c>
    </row>
    <row r="46" spans="2:4" ht="33.75" x14ac:dyDescent="0.25">
      <c r="B46" s="73" t="s">
        <v>227</v>
      </c>
      <c r="C46" s="59" t="s">
        <v>138</v>
      </c>
      <c r="D46" s="74" t="s">
        <v>228</v>
      </c>
    </row>
    <row r="47" spans="2:4" ht="26.1" customHeight="1" x14ac:dyDescent="0.25">
      <c r="B47" s="73" t="s">
        <v>229</v>
      </c>
      <c r="C47" s="59" t="s">
        <v>139</v>
      </c>
      <c r="D47" s="74" t="s">
        <v>230</v>
      </c>
    </row>
    <row r="48" spans="2:4" ht="51.6" customHeight="1" thickBot="1" x14ac:dyDescent="0.3">
      <c r="B48" s="77" t="s">
        <v>231</v>
      </c>
      <c r="C48" s="62" t="s">
        <v>140</v>
      </c>
      <c r="D48" s="78" t="s">
        <v>232</v>
      </c>
    </row>
  </sheetData>
  <mergeCells count="5">
    <mergeCell ref="B2:D5"/>
    <mergeCell ref="B8:D8"/>
    <mergeCell ref="B9:B10"/>
    <mergeCell ref="D9:D10"/>
    <mergeCell ref="B6:D7"/>
  </mergeCell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31"/>
  <sheetViews>
    <sheetView zoomScale="85" zoomScaleNormal="85" workbookViewId="0">
      <selection activeCell="J3" sqref="J3"/>
    </sheetView>
  </sheetViews>
  <sheetFormatPr baseColWidth="10" defaultRowHeight="15" x14ac:dyDescent="0.25"/>
  <cols>
    <col min="1" max="1" width="4.140625" customWidth="1"/>
    <col min="2" max="2" width="96.5703125" customWidth="1"/>
    <col min="3" max="40" width="3.5703125" customWidth="1"/>
  </cols>
  <sheetData>
    <row r="1" spans="2:41" s="1" customFormat="1" ht="15.75" thickBot="1" x14ac:dyDescent="0.3"/>
    <row r="2" spans="2:41" s="1" customFormat="1" x14ac:dyDescent="0.25">
      <c r="B2" s="275" t="s">
        <v>234</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row>
    <row r="3" spans="2:41" x14ac:dyDescent="0.25">
      <c r="B3" s="276"/>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
    </row>
    <row r="4" spans="2:41" s="1" customFormat="1" x14ac:dyDescent="0.25">
      <c r="B4" s="276"/>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row>
    <row r="5" spans="2:41" s="1" customFormat="1" x14ac:dyDescent="0.25">
      <c r="B5" s="276"/>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2:41" s="1" customFormat="1" ht="27" customHeight="1" thickBot="1" x14ac:dyDescent="0.3">
      <c r="B6" s="27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row>
    <row r="7" spans="2:41" ht="21.75" thickBot="1" x14ac:dyDescent="0.3">
      <c r="B7" s="152" t="s">
        <v>69</v>
      </c>
      <c r="C7" s="278" t="s">
        <v>322</v>
      </c>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80"/>
      <c r="AO7" s="1"/>
    </row>
    <row r="8" spans="2:41" ht="27.75" customHeight="1" thickBot="1" x14ac:dyDescent="0.3">
      <c r="B8" s="85" t="s">
        <v>30</v>
      </c>
      <c r="C8" s="139">
        <v>1</v>
      </c>
      <c r="D8" s="140">
        <v>2</v>
      </c>
      <c r="E8" s="140">
        <v>3</v>
      </c>
      <c r="F8" s="140">
        <v>4</v>
      </c>
      <c r="G8" s="140">
        <v>5</v>
      </c>
      <c r="H8" s="140">
        <v>6</v>
      </c>
      <c r="I8" s="140">
        <v>7</v>
      </c>
      <c r="J8" s="140">
        <v>8</v>
      </c>
      <c r="K8" s="140">
        <v>9</v>
      </c>
      <c r="L8" s="140">
        <v>10</v>
      </c>
      <c r="M8" s="140">
        <v>11</v>
      </c>
      <c r="N8" s="140">
        <v>12</v>
      </c>
      <c r="O8" s="140">
        <v>13</v>
      </c>
      <c r="P8" s="140">
        <v>14</v>
      </c>
      <c r="Q8" s="140">
        <v>15</v>
      </c>
      <c r="R8" s="140">
        <v>16</v>
      </c>
      <c r="S8" s="140">
        <v>17</v>
      </c>
      <c r="T8" s="140">
        <v>18</v>
      </c>
      <c r="U8" s="140">
        <v>19</v>
      </c>
      <c r="V8" s="140">
        <v>20</v>
      </c>
      <c r="W8" s="140">
        <v>21</v>
      </c>
      <c r="X8" s="140">
        <v>22</v>
      </c>
      <c r="Y8" s="140">
        <v>23</v>
      </c>
      <c r="Z8" s="140">
        <v>24</v>
      </c>
      <c r="AA8" s="140">
        <v>25</v>
      </c>
      <c r="AB8" s="140">
        <v>26</v>
      </c>
      <c r="AC8" s="140">
        <v>27</v>
      </c>
      <c r="AD8" s="140">
        <v>28</v>
      </c>
      <c r="AE8" s="140">
        <v>29</v>
      </c>
      <c r="AF8" s="141">
        <v>30</v>
      </c>
      <c r="AG8" s="153">
        <v>31</v>
      </c>
      <c r="AH8" s="140">
        <v>32</v>
      </c>
      <c r="AI8" s="140">
        <v>33</v>
      </c>
      <c r="AJ8" s="140">
        <v>34</v>
      </c>
      <c r="AK8" s="140">
        <v>35</v>
      </c>
      <c r="AL8" s="140">
        <v>36</v>
      </c>
      <c r="AM8" s="140">
        <v>37</v>
      </c>
      <c r="AN8" s="141">
        <v>38</v>
      </c>
      <c r="AO8" s="51"/>
    </row>
    <row r="9" spans="2:41" x14ac:dyDescent="0.25">
      <c r="B9" s="133" t="s">
        <v>13</v>
      </c>
      <c r="C9" s="92" t="s">
        <v>31</v>
      </c>
      <c r="D9" s="88" t="s">
        <v>31</v>
      </c>
      <c r="E9" s="88" t="s">
        <v>31</v>
      </c>
      <c r="F9" s="88" t="s">
        <v>31</v>
      </c>
      <c r="G9" s="88" t="s">
        <v>31</v>
      </c>
      <c r="H9" s="88" t="s">
        <v>31</v>
      </c>
      <c r="I9" s="88" t="s">
        <v>31</v>
      </c>
      <c r="J9" s="88" t="s">
        <v>31</v>
      </c>
      <c r="K9" s="88" t="s">
        <v>31</v>
      </c>
      <c r="L9" s="88" t="s">
        <v>32</v>
      </c>
      <c r="M9" s="88" t="s">
        <v>31</v>
      </c>
      <c r="N9" s="88" t="s">
        <v>31</v>
      </c>
      <c r="O9" s="88" t="s">
        <v>31</v>
      </c>
      <c r="P9" s="88" t="s">
        <v>31</v>
      </c>
      <c r="Q9" s="88" t="s">
        <v>31</v>
      </c>
      <c r="R9" s="88" t="s">
        <v>31</v>
      </c>
      <c r="S9" s="88" t="s">
        <v>31</v>
      </c>
      <c r="T9" s="88" t="s">
        <v>31</v>
      </c>
      <c r="U9" s="88" t="s">
        <v>31</v>
      </c>
      <c r="V9" s="88" t="s">
        <v>31</v>
      </c>
      <c r="W9" s="88" t="s">
        <v>31</v>
      </c>
      <c r="X9" s="88" t="s">
        <v>32</v>
      </c>
      <c r="Y9" s="88" t="s">
        <v>31</v>
      </c>
      <c r="Z9" s="88" t="s">
        <v>31</v>
      </c>
      <c r="AA9" s="88" t="s">
        <v>31</v>
      </c>
      <c r="AB9" s="88" t="s">
        <v>31</v>
      </c>
      <c r="AC9" s="88" t="s">
        <v>31</v>
      </c>
      <c r="AD9" s="88" t="s">
        <v>31</v>
      </c>
      <c r="AE9" s="88" t="s">
        <v>31</v>
      </c>
      <c r="AF9" s="88" t="s">
        <v>31</v>
      </c>
      <c r="AG9" s="88" t="s">
        <v>31</v>
      </c>
      <c r="AH9" s="88" t="s">
        <v>31</v>
      </c>
      <c r="AI9" s="88" t="s">
        <v>31</v>
      </c>
      <c r="AJ9" s="88" t="s">
        <v>31</v>
      </c>
      <c r="AK9" s="88" t="s">
        <v>31</v>
      </c>
      <c r="AL9" s="88" t="s">
        <v>31</v>
      </c>
      <c r="AM9" s="88" t="s">
        <v>31</v>
      </c>
      <c r="AN9" s="89" t="s">
        <v>31</v>
      </c>
      <c r="AO9" s="51"/>
    </row>
    <row r="10" spans="2:41" x14ac:dyDescent="0.25">
      <c r="B10" s="134" t="s">
        <v>14</v>
      </c>
      <c r="C10" s="93" t="s">
        <v>31</v>
      </c>
      <c r="D10" s="90" t="s">
        <v>31</v>
      </c>
      <c r="E10" s="90" t="s">
        <v>31</v>
      </c>
      <c r="F10" s="90" t="s">
        <v>31</v>
      </c>
      <c r="G10" s="90" t="s">
        <v>31</v>
      </c>
      <c r="H10" s="90" t="s">
        <v>31</v>
      </c>
      <c r="I10" s="90" t="s">
        <v>31</v>
      </c>
      <c r="J10" s="90" t="s">
        <v>32</v>
      </c>
      <c r="K10" s="90" t="s">
        <v>31</v>
      </c>
      <c r="L10" s="90" t="s">
        <v>32</v>
      </c>
      <c r="M10" s="90" t="s">
        <v>31</v>
      </c>
      <c r="N10" s="90" t="s">
        <v>31</v>
      </c>
      <c r="O10" s="90" t="s">
        <v>32</v>
      </c>
      <c r="P10" s="90" t="s">
        <v>31</v>
      </c>
      <c r="Q10" s="90" t="s">
        <v>31</v>
      </c>
      <c r="R10" s="90" t="s">
        <v>31</v>
      </c>
      <c r="S10" s="90" t="s">
        <v>32</v>
      </c>
      <c r="T10" s="90" t="s">
        <v>31</v>
      </c>
      <c r="U10" s="90" t="s">
        <v>31</v>
      </c>
      <c r="V10" s="90" t="s">
        <v>31</v>
      </c>
      <c r="W10" s="90" t="s">
        <v>31</v>
      </c>
      <c r="X10" s="90" t="s">
        <v>32</v>
      </c>
      <c r="Y10" s="90" t="s">
        <v>31</v>
      </c>
      <c r="Z10" s="90" t="s">
        <v>31</v>
      </c>
      <c r="AA10" s="90" t="s">
        <v>31</v>
      </c>
      <c r="AB10" s="90" t="s">
        <v>31</v>
      </c>
      <c r="AC10" s="90" t="s">
        <v>31</v>
      </c>
      <c r="AD10" s="90" t="s">
        <v>31</v>
      </c>
      <c r="AE10" s="90" t="s">
        <v>31</v>
      </c>
      <c r="AF10" s="90" t="s">
        <v>31</v>
      </c>
      <c r="AG10" s="90" t="s">
        <v>31</v>
      </c>
      <c r="AH10" s="90" t="s">
        <v>31</v>
      </c>
      <c r="AI10" s="90" t="s">
        <v>31</v>
      </c>
      <c r="AJ10" s="90" t="s">
        <v>31</v>
      </c>
      <c r="AK10" s="90" t="s">
        <v>31</v>
      </c>
      <c r="AL10" s="90" t="s">
        <v>31</v>
      </c>
      <c r="AM10" s="90" t="s">
        <v>31</v>
      </c>
      <c r="AN10" s="91" t="s">
        <v>31</v>
      </c>
    </row>
    <row r="11" spans="2:41" x14ac:dyDescent="0.25">
      <c r="B11" s="134" t="s">
        <v>15</v>
      </c>
      <c r="C11" s="93" t="s">
        <v>31</v>
      </c>
      <c r="D11" s="90" t="s">
        <v>31</v>
      </c>
      <c r="E11" s="90" t="s">
        <v>31</v>
      </c>
      <c r="F11" s="90" t="s">
        <v>31</v>
      </c>
      <c r="G11" s="90" t="s">
        <v>31</v>
      </c>
      <c r="H11" s="90" t="s">
        <v>31</v>
      </c>
      <c r="I11" s="90" t="s">
        <v>31</v>
      </c>
      <c r="J11" s="90" t="s">
        <v>32</v>
      </c>
      <c r="K11" s="90" t="s">
        <v>31</v>
      </c>
      <c r="L11" s="90" t="s">
        <v>32</v>
      </c>
      <c r="M11" s="90" t="s">
        <v>31</v>
      </c>
      <c r="N11" s="90" t="s">
        <v>32</v>
      </c>
      <c r="O11" s="90" t="s">
        <v>32</v>
      </c>
      <c r="P11" s="90" t="s">
        <v>31</v>
      </c>
      <c r="Q11" s="90" t="s">
        <v>31</v>
      </c>
      <c r="R11" s="90" t="s">
        <v>31</v>
      </c>
      <c r="S11" s="90" t="s">
        <v>32</v>
      </c>
      <c r="T11" s="90" t="s">
        <v>31</v>
      </c>
      <c r="U11" s="90" t="s">
        <v>31</v>
      </c>
      <c r="V11" s="90" t="s">
        <v>31</v>
      </c>
      <c r="W11" s="90" t="s">
        <v>31</v>
      </c>
      <c r="X11" s="90" t="s">
        <v>32</v>
      </c>
      <c r="Y11" s="90" t="s">
        <v>31</v>
      </c>
      <c r="Z11" s="90" t="s">
        <v>32</v>
      </c>
      <c r="AA11" s="90" t="s">
        <v>32</v>
      </c>
      <c r="AB11" s="90" t="s">
        <v>31</v>
      </c>
      <c r="AC11" s="90" t="s">
        <v>31</v>
      </c>
      <c r="AD11" s="90" t="s">
        <v>31</v>
      </c>
      <c r="AE11" s="90" t="s">
        <v>31</v>
      </c>
      <c r="AF11" s="90" t="s">
        <v>31</v>
      </c>
      <c r="AG11" s="90" t="s">
        <v>31</v>
      </c>
      <c r="AH11" s="90" t="s">
        <v>31</v>
      </c>
      <c r="AI11" s="90" t="s">
        <v>31</v>
      </c>
      <c r="AJ11" s="90" t="s">
        <v>31</v>
      </c>
      <c r="AK11" s="90" t="s">
        <v>32</v>
      </c>
      <c r="AL11" s="90" t="s">
        <v>32</v>
      </c>
      <c r="AM11" s="90" t="s">
        <v>32</v>
      </c>
      <c r="AN11" s="91" t="s">
        <v>31</v>
      </c>
    </row>
    <row r="12" spans="2:41" x14ac:dyDescent="0.25">
      <c r="B12" s="134" t="s">
        <v>16</v>
      </c>
      <c r="C12" s="93" t="s">
        <v>32</v>
      </c>
      <c r="D12" s="90" t="s">
        <v>31</v>
      </c>
      <c r="E12" s="90" t="s">
        <v>31</v>
      </c>
      <c r="F12" s="90" t="s">
        <v>32</v>
      </c>
      <c r="G12" s="90" t="s">
        <v>31</v>
      </c>
      <c r="H12" s="90" t="s">
        <v>31</v>
      </c>
      <c r="I12" s="90" t="s">
        <v>31</v>
      </c>
      <c r="J12" s="90" t="s">
        <v>32</v>
      </c>
      <c r="K12" s="90" t="s">
        <v>31</v>
      </c>
      <c r="L12" s="90" t="s">
        <v>32</v>
      </c>
      <c r="M12" s="90" t="s">
        <v>31</v>
      </c>
      <c r="N12" s="90" t="s">
        <v>32</v>
      </c>
      <c r="O12" s="90" t="s">
        <v>32</v>
      </c>
      <c r="P12" s="90" t="s">
        <v>31</v>
      </c>
      <c r="Q12" s="90" t="s">
        <v>31</v>
      </c>
      <c r="R12" s="90" t="s">
        <v>31</v>
      </c>
      <c r="S12" s="90" t="s">
        <v>32</v>
      </c>
      <c r="T12" s="90" t="s">
        <v>31</v>
      </c>
      <c r="U12" s="90" t="s">
        <v>31</v>
      </c>
      <c r="V12" s="90" t="s">
        <v>31</v>
      </c>
      <c r="W12" s="90" t="s">
        <v>31</v>
      </c>
      <c r="X12" s="90" t="s">
        <v>32</v>
      </c>
      <c r="Y12" s="90" t="s">
        <v>31</v>
      </c>
      <c r="Z12" s="90" t="s">
        <v>32</v>
      </c>
      <c r="AA12" s="90" t="s">
        <v>32</v>
      </c>
      <c r="AB12" s="90" t="s">
        <v>31</v>
      </c>
      <c r="AC12" s="90" t="s">
        <v>31</v>
      </c>
      <c r="AD12" s="90" t="s">
        <v>31</v>
      </c>
      <c r="AE12" s="90" t="s">
        <v>31</v>
      </c>
      <c r="AF12" s="90" t="s">
        <v>31</v>
      </c>
      <c r="AG12" s="90" t="s">
        <v>31</v>
      </c>
      <c r="AH12" s="90" t="s">
        <v>31</v>
      </c>
      <c r="AI12" s="90" t="s">
        <v>31</v>
      </c>
      <c r="AJ12" s="90" t="s">
        <v>32</v>
      </c>
      <c r="AK12" s="90" t="s">
        <v>32</v>
      </c>
      <c r="AL12" s="90" t="s">
        <v>32</v>
      </c>
      <c r="AM12" s="90" t="s">
        <v>32</v>
      </c>
      <c r="AN12" s="91" t="s">
        <v>31</v>
      </c>
    </row>
    <row r="13" spans="2:41" x14ac:dyDescent="0.25">
      <c r="B13" s="134" t="s">
        <v>17</v>
      </c>
      <c r="C13" s="93" t="s">
        <v>32</v>
      </c>
      <c r="D13" s="90" t="s">
        <v>32</v>
      </c>
      <c r="E13" s="90" t="s">
        <v>31</v>
      </c>
      <c r="F13" s="90" t="s">
        <v>31</v>
      </c>
      <c r="G13" s="90" t="s">
        <v>31</v>
      </c>
      <c r="H13" s="90" t="s">
        <v>31</v>
      </c>
      <c r="I13" s="90" t="s">
        <v>31</v>
      </c>
      <c r="J13" s="90" t="s">
        <v>31</v>
      </c>
      <c r="K13" s="90" t="s">
        <v>31</v>
      </c>
      <c r="L13" s="90" t="s">
        <v>32</v>
      </c>
      <c r="M13" s="90" t="s">
        <v>31</v>
      </c>
      <c r="N13" s="90" t="s">
        <v>31</v>
      </c>
      <c r="O13" s="90" t="s">
        <v>31</v>
      </c>
      <c r="P13" s="90" t="s">
        <v>31</v>
      </c>
      <c r="Q13" s="90" t="s">
        <v>31</v>
      </c>
      <c r="R13" s="90" t="s">
        <v>31</v>
      </c>
      <c r="S13" s="90" t="s">
        <v>31</v>
      </c>
      <c r="T13" s="90" t="s">
        <v>31</v>
      </c>
      <c r="U13" s="90" t="s">
        <v>31</v>
      </c>
      <c r="V13" s="90" t="s">
        <v>31</v>
      </c>
      <c r="W13" s="90" t="s">
        <v>31</v>
      </c>
      <c r="X13" s="90" t="s">
        <v>31</v>
      </c>
      <c r="Y13" s="90" t="s">
        <v>31</v>
      </c>
      <c r="Z13" s="90" t="s">
        <v>31</v>
      </c>
      <c r="AA13" s="90" t="s">
        <v>31</v>
      </c>
      <c r="AB13" s="90" t="s">
        <v>31</v>
      </c>
      <c r="AC13" s="90" t="s">
        <v>31</v>
      </c>
      <c r="AD13" s="90" t="s">
        <v>31</v>
      </c>
      <c r="AE13" s="90" t="s">
        <v>31</v>
      </c>
      <c r="AF13" s="90" t="s">
        <v>31</v>
      </c>
      <c r="AG13" s="90" t="s">
        <v>31</v>
      </c>
      <c r="AH13" s="90" t="s">
        <v>31</v>
      </c>
      <c r="AI13" s="90" t="s">
        <v>31</v>
      </c>
      <c r="AJ13" s="90" t="s">
        <v>31</v>
      </c>
      <c r="AK13" s="90" t="s">
        <v>31</v>
      </c>
      <c r="AL13" s="90" t="s">
        <v>31</v>
      </c>
      <c r="AM13" s="90" t="s">
        <v>31</v>
      </c>
      <c r="AN13" s="91" t="s">
        <v>31</v>
      </c>
    </row>
    <row r="14" spans="2:41" x14ac:dyDescent="0.25">
      <c r="B14" s="134" t="s">
        <v>18</v>
      </c>
      <c r="C14" s="93" t="s">
        <v>32</v>
      </c>
      <c r="D14" s="90" t="s">
        <v>32</v>
      </c>
      <c r="E14" s="90" t="s">
        <v>31</v>
      </c>
      <c r="F14" s="90" t="s">
        <v>31</v>
      </c>
      <c r="G14" s="90" t="s">
        <v>31</v>
      </c>
      <c r="H14" s="90" t="s">
        <v>31</v>
      </c>
      <c r="I14" s="90" t="s">
        <v>32</v>
      </c>
      <c r="J14" s="90" t="s">
        <v>32</v>
      </c>
      <c r="K14" s="90" t="s">
        <v>32</v>
      </c>
      <c r="L14" s="90" t="s">
        <v>31</v>
      </c>
      <c r="M14" s="90" t="s">
        <v>32</v>
      </c>
      <c r="N14" s="90" t="s">
        <v>32</v>
      </c>
      <c r="O14" s="90" t="s">
        <v>32</v>
      </c>
      <c r="P14" s="90" t="s">
        <v>31</v>
      </c>
      <c r="Q14" s="90" t="s">
        <v>32</v>
      </c>
      <c r="R14" s="90" t="s">
        <v>31</v>
      </c>
      <c r="S14" s="90" t="s">
        <v>32</v>
      </c>
      <c r="T14" s="90" t="s">
        <v>31</v>
      </c>
      <c r="U14" s="90" t="s">
        <v>31</v>
      </c>
      <c r="V14" s="90" t="s">
        <v>32</v>
      </c>
      <c r="W14" s="90" t="s">
        <v>32</v>
      </c>
      <c r="X14" s="90" t="s">
        <v>32</v>
      </c>
      <c r="Y14" s="90" t="s">
        <v>31</v>
      </c>
      <c r="Z14" s="90" t="s">
        <v>31</v>
      </c>
      <c r="AA14" s="90" t="s">
        <v>31</v>
      </c>
      <c r="AB14" s="90" t="s">
        <v>31</v>
      </c>
      <c r="AC14" s="90" t="s">
        <v>31</v>
      </c>
      <c r="AD14" s="90" t="s">
        <v>31</v>
      </c>
      <c r="AE14" s="90" t="s">
        <v>31</v>
      </c>
      <c r="AF14" s="90" t="s">
        <v>31</v>
      </c>
      <c r="AG14" s="90" t="s">
        <v>32</v>
      </c>
      <c r="AH14" s="90" t="s">
        <v>31</v>
      </c>
      <c r="AI14" s="90" t="s">
        <v>31</v>
      </c>
      <c r="AJ14" s="90" t="s">
        <v>32</v>
      </c>
      <c r="AK14" s="90" t="s">
        <v>32</v>
      </c>
      <c r="AL14" s="90" t="s">
        <v>32</v>
      </c>
      <c r="AM14" s="90" t="s">
        <v>32</v>
      </c>
      <c r="AN14" s="91" t="s">
        <v>31</v>
      </c>
    </row>
    <row r="15" spans="2:41" x14ac:dyDescent="0.25">
      <c r="B15" s="134" t="s">
        <v>19</v>
      </c>
      <c r="C15" s="93" t="s">
        <v>31</v>
      </c>
      <c r="D15" s="90" t="s">
        <v>31</v>
      </c>
      <c r="E15" s="90" t="s">
        <v>31</v>
      </c>
      <c r="F15" s="90" t="s">
        <v>31</v>
      </c>
      <c r="G15" s="90" t="s">
        <v>31</v>
      </c>
      <c r="H15" s="90" t="s">
        <v>31</v>
      </c>
      <c r="I15" s="90" t="s">
        <v>31</v>
      </c>
      <c r="J15" s="90" t="s">
        <v>32</v>
      </c>
      <c r="K15" s="90" t="s">
        <v>31</v>
      </c>
      <c r="L15" s="90" t="s">
        <v>32</v>
      </c>
      <c r="M15" s="90" t="s">
        <v>31</v>
      </c>
      <c r="N15" s="90" t="s">
        <v>32</v>
      </c>
      <c r="O15" s="90" t="s">
        <v>32</v>
      </c>
      <c r="P15" s="90" t="s">
        <v>31</v>
      </c>
      <c r="Q15" s="90" t="s">
        <v>31</v>
      </c>
      <c r="R15" s="90" t="s">
        <v>31</v>
      </c>
      <c r="S15" s="90" t="s">
        <v>32</v>
      </c>
      <c r="T15" s="90" t="s">
        <v>31</v>
      </c>
      <c r="U15" s="90" t="s">
        <v>31</v>
      </c>
      <c r="V15" s="90" t="s">
        <v>31</v>
      </c>
      <c r="W15" s="90" t="s">
        <v>32</v>
      </c>
      <c r="X15" s="90" t="s">
        <v>32</v>
      </c>
      <c r="Y15" s="90" t="s">
        <v>31</v>
      </c>
      <c r="Z15" s="90" t="s">
        <v>32</v>
      </c>
      <c r="AA15" s="90" t="s">
        <v>32</v>
      </c>
      <c r="AB15" s="90" t="s">
        <v>31</v>
      </c>
      <c r="AC15" s="90" t="s">
        <v>31</v>
      </c>
      <c r="AD15" s="90" t="s">
        <v>31</v>
      </c>
      <c r="AE15" s="90" t="s">
        <v>31</v>
      </c>
      <c r="AF15" s="90" t="s">
        <v>31</v>
      </c>
      <c r="AG15" s="90" t="s">
        <v>31</v>
      </c>
      <c r="AH15" s="90" t="s">
        <v>31</v>
      </c>
      <c r="AI15" s="90" t="s">
        <v>31</v>
      </c>
      <c r="AJ15" s="90" t="s">
        <v>32</v>
      </c>
      <c r="AK15" s="90" t="s">
        <v>31</v>
      </c>
      <c r="AL15" s="90" t="s">
        <v>32</v>
      </c>
      <c r="AM15" s="90" t="s">
        <v>31</v>
      </c>
      <c r="AN15" s="91" t="s">
        <v>31</v>
      </c>
    </row>
    <row r="16" spans="2:41" ht="18" customHeight="1" x14ac:dyDescent="0.25">
      <c r="B16" s="135" t="s">
        <v>20</v>
      </c>
      <c r="C16" s="93" t="s">
        <v>31</v>
      </c>
      <c r="D16" s="90" t="s">
        <v>31</v>
      </c>
      <c r="E16" s="90" t="s">
        <v>31</v>
      </c>
      <c r="F16" s="90" t="s">
        <v>31</v>
      </c>
      <c r="G16" s="90" t="s">
        <v>31</v>
      </c>
      <c r="H16" s="90" t="s">
        <v>31</v>
      </c>
      <c r="I16" s="90" t="s">
        <v>31</v>
      </c>
      <c r="J16" s="90" t="s">
        <v>32</v>
      </c>
      <c r="K16" s="90" t="s">
        <v>31</v>
      </c>
      <c r="L16" s="90" t="s">
        <v>32</v>
      </c>
      <c r="M16" s="90" t="s">
        <v>31</v>
      </c>
      <c r="N16" s="90" t="s">
        <v>32</v>
      </c>
      <c r="O16" s="90" t="s">
        <v>32</v>
      </c>
      <c r="P16" s="90" t="s">
        <v>31</v>
      </c>
      <c r="Q16" s="90" t="s">
        <v>31</v>
      </c>
      <c r="R16" s="90" t="s">
        <v>31</v>
      </c>
      <c r="S16" s="90" t="s">
        <v>32</v>
      </c>
      <c r="T16" s="90" t="s">
        <v>31</v>
      </c>
      <c r="U16" s="90" t="s">
        <v>31</v>
      </c>
      <c r="V16" s="90" t="s">
        <v>31</v>
      </c>
      <c r="W16" s="90" t="s">
        <v>31</v>
      </c>
      <c r="X16" s="90" t="s">
        <v>32</v>
      </c>
      <c r="Y16" s="90" t="s">
        <v>31</v>
      </c>
      <c r="Z16" s="90" t="s">
        <v>32</v>
      </c>
      <c r="AA16" s="90" t="s">
        <v>32</v>
      </c>
      <c r="AB16" s="90" t="s">
        <v>31</v>
      </c>
      <c r="AC16" s="90" t="s">
        <v>31</v>
      </c>
      <c r="AD16" s="90" t="s">
        <v>31</v>
      </c>
      <c r="AE16" s="90" t="s">
        <v>31</v>
      </c>
      <c r="AF16" s="90" t="s">
        <v>31</v>
      </c>
      <c r="AG16" s="90" t="s">
        <v>32</v>
      </c>
      <c r="AH16" s="90" t="s">
        <v>31</v>
      </c>
      <c r="AI16" s="90" t="s">
        <v>31</v>
      </c>
      <c r="AJ16" s="90" t="s">
        <v>31</v>
      </c>
      <c r="AK16" s="90" t="s">
        <v>32</v>
      </c>
      <c r="AL16" s="90" t="s">
        <v>32</v>
      </c>
      <c r="AM16" s="90" t="s">
        <v>31</v>
      </c>
      <c r="AN16" s="91" t="s">
        <v>31</v>
      </c>
    </row>
    <row r="17" spans="2:40" x14ac:dyDescent="0.25">
      <c r="B17" s="134" t="s">
        <v>21</v>
      </c>
      <c r="C17" s="93" t="s">
        <v>32</v>
      </c>
      <c r="D17" s="90" t="s">
        <v>32</v>
      </c>
      <c r="E17" s="90" t="s">
        <v>32</v>
      </c>
      <c r="F17" s="90" t="s">
        <v>32</v>
      </c>
      <c r="G17" s="90" t="s">
        <v>32</v>
      </c>
      <c r="H17" s="90" t="s">
        <v>32</v>
      </c>
      <c r="I17" s="90" t="s">
        <v>32</v>
      </c>
      <c r="J17" s="90" t="s">
        <v>32</v>
      </c>
      <c r="K17" s="90" t="s">
        <v>32</v>
      </c>
      <c r="L17" s="90" t="s">
        <v>31</v>
      </c>
      <c r="M17" s="90" t="s">
        <v>32</v>
      </c>
      <c r="N17" s="90" t="s">
        <v>32</v>
      </c>
      <c r="O17" s="90" t="s">
        <v>31</v>
      </c>
      <c r="P17" s="90" t="s">
        <v>31</v>
      </c>
      <c r="Q17" s="90" t="s">
        <v>31</v>
      </c>
      <c r="R17" s="90" t="s">
        <v>31</v>
      </c>
      <c r="S17" s="90" t="s">
        <v>32</v>
      </c>
      <c r="T17" s="90" t="s">
        <v>31</v>
      </c>
      <c r="U17" s="90" t="s">
        <v>31</v>
      </c>
      <c r="V17" s="90" t="s">
        <v>31</v>
      </c>
      <c r="W17" s="90" t="s">
        <v>31</v>
      </c>
      <c r="X17" s="90" t="s">
        <v>31</v>
      </c>
      <c r="Y17" s="90" t="s">
        <v>31</v>
      </c>
      <c r="Z17" s="90" t="s">
        <v>31</v>
      </c>
      <c r="AA17" s="90" t="s">
        <v>32</v>
      </c>
      <c r="AB17" s="90" t="s">
        <v>32</v>
      </c>
      <c r="AC17" s="90" t="s">
        <v>32</v>
      </c>
      <c r="AD17" s="90" t="s">
        <v>31</v>
      </c>
      <c r="AE17" s="90" t="s">
        <v>31</v>
      </c>
      <c r="AF17" s="90" t="s">
        <v>32</v>
      </c>
      <c r="AG17" s="90" t="s">
        <v>31</v>
      </c>
      <c r="AH17" s="90" t="s">
        <v>31</v>
      </c>
      <c r="AI17" s="90" t="s">
        <v>31</v>
      </c>
      <c r="AJ17" s="90" t="s">
        <v>31</v>
      </c>
      <c r="AK17" s="90" t="s">
        <v>31</v>
      </c>
      <c r="AL17" s="90" t="s">
        <v>31</v>
      </c>
      <c r="AM17" s="90" t="s">
        <v>31</v>
      </c>
      <c r="AN17" s="91" t="s">
        <v>31</v>
      </c>
    </row>
    <row r="18" spans="2:40" x14ac:dyDescent="0.25">
      <c r="B18" s="134" t="s">
        <v>22</v>
      </c>
      <c r="C18" s="93" t="s">
        <v>32</v>
      </c>
      <c r="D18" s="90" t="s">
        <v>32</v>
      </c>
      <c r="E18" s="90" t="s">
        <v>31</v>
      </c>
      <c r="F18" s="90" t="s">
        <v>32</v>
      </c>
      <c r="G18" s="90" t="s">
        <v>31</v>
      </c>
      <c r="H18" s="90" t="s">
        <v>32</v>
      </c>
      <c r="I18" s="90" t="s">
        <v>32</v>
      </c>
      <c r="J18" s="90" t="s">
        <v>31</v>
      </c>
      <c r="K18" s="90" t="s">
        <v>32</v>
      </c>
      <c r="L18" s="90" t="s">
        <v>31</v>
      </c>
      <c r="M18" s="90" t="s">
        <v>31</v>
      </c>
      <c r="N18" s="90" t="s">
        <v>32</v>
      </c>
      <c r="O18" s="90" t="s">
        <v>31</v>
      </c>
      <c r="P18" s="90" t="s">
        <v>31</v>
      </c>
      <c r="Q18" s="90" t="s">
        <v>31</v>
      </c>
      <c r="R18" s="90" t="s">
        <v>31</v>
      </c>
      <c r="S18" s="90" t="s">
        <v>31</v>
      </c>
      <c r="T18" s="90" t="s">
        <v>31</v>
      </c>
      <c r="U18" s="90" t="s">
        <v>31</v>
      </c>
      <c r="V18" s="90" t="s">
        <v>32</v>
      </c>
      <c r="W18" s="90" t="s">
        <v>31</v>
      </c>
      <c r="X18" s="90" t="s">
        <v>31</v>
      </c>
      <c r="Y18" s="90" t="s">
        <v>32</v>
      </c>
      <c r="Z18" s="90" t="s">
        <v>31</v>
      </c>
      <c r="AA18" s="90" t="s">
        <v>31</v>
      </c>
      <c r="AB18" s="90" t="s">
        <v>32</v>
      </c>
      <c r="AC18" s="90" t="s">
        <v>31</v>
      </c>
      <c r="AD18" s="90" t="s">
        <v>31</v>
      </c>
      <c r="AE18" s="90" t="s">
        <v>31</v>
      </c>
      <c r="AF18" s="90" t="s">
        <v>31</v>
      </c>
      <c r="AG18" s="90" t="s">
        <v>32</v>
      </c>
      <c r="AH18" s="90" t="s">
        <v>31</v>
      </c>
      <c r="AI18" s="90" t="s">
        <v>31</v>
      </c>
      <c r="AJ18" s="90" t="s">
        <v>32</v>
      </c>
      <c r="AK18" s="90" t="s">
        <v>31</v>
      </c>
      <c r="AL18" s="90" t="s">
        <v>32</v>
      </c>
      <c r="AM18" s="90" t="s">
        <v>31</v>
      </c>
      <c r="AN18" s="91" t="s">
        <v>31</v>
      </c>
    </row>
    <row r="19" spans="2:40" x14ac:dyDescent="0.25">
      <c r="B19" s="134" t="s">
        <v>23</v>
      </c>
      <c r="C19" s="93" t="s">
        <v>32</v>
      </c>
      <c r="D19" s="90" t="s">
        <v>32</v>
      </c>
      <c r="E19" s="90" t="s">
        <v>31</v>
      </c>
      <c r="F19" s="90" t="s">
        <v>32</v>
      </c>
      <c r="G19" s="90" t="s">
        <v>31</v>
      </c>
      <c r="H19" s="90" t="s">
        <v>32</v>
      </c>
      <c r="I19" s="90" t="s">
        <v>31</v>
      </c>
      <c r="J19" s="90" t="s">
        <v>31</v>
      </c>
      <c r="K19" s="90" t="s">
        <v>31</v>
      </c>
      <c r="L19" s="90" t="s">
        <v>31</v>
      </c>
      <c r="M19" s="90" t="s">
        <v>31</v>
      </c>
      <c r="N19" s="90" t="s">
        <v>32</v>
      </c>
      <c r="O19" s="90" t="s">
        <v>31</v>
      </c>
      <c r="P19" s="90" t="s">
        <v>31</v>
      </c>
      <c r="Q19" s="90" t="s">
        <v>31</v>
      </c>
      <c r="R19" s="90" t="s">
        <v>31</v>
      </c>
      <c r="S19" s="90" t="s">
        <v>31</v>
      </c>
      <c r="T19" s="90" t="s">
        <v>31</v>
      </c>
      <c r="U19" s="90" t="s">
        <v>31</v>
      </c>
      <c r="V19" s="90" t="s">
        <v>32</v>
      </c>
      <c r="W19" s="90" t="s">
        <v>31</v>
      </c>
      <c r="X19" s="90" t="s">
        <v>31</v>
      </c>
      <c r="Y19" s="90" t="s">
        <v>32</v>
      </c>
      <c r="Z19" s="90" t="s">
        <v>31</v>
      </c>
      <c r="AA19" s="90" t="s">
        <v>31</v>
      </c>
      <c r="AB19" s="90" t="s">
        <v>32</v>
      </c>
      <c r="AC19" s="90" t="s">
        <v>31</v>
      </c>
      <c r="AD19" s="90" t="s">
        <v>31</v>
      </c>
      <c r="AE19" s="90" t="s">
        <v>31</v>
      </c>
      <c r="AF19" s="90" t="s">
        <v>32</v>
      </c>
      <c r="AG19" s="90" t="s">
        <v>32</v>
      </c>
      <c r="AH19" s="90" t="s">
        <v>31</v>
      </c>
      <c r="AI19" s="90" t="s">
        <v>31</v>
      </c>
      <c r="AJ19" s="90" t="s">
        <v>32</v>
      </c>
      <c r="AK19" s="90" t="s">
        <v>31</v>
      </c>
      <c r="AL19" s="90" t="s">
        <v>32</v>
      </c>
      <c r="AM19" s="90" t="s">
        <v>31</v>
      </c>
      <c r="AN19" s="91" t="s">
        <v>31</v>
      </c>
    </row>
    <row r="20" spans="2:40" x14ac:dyDescent="0.25">
      <c r="B20" s="134" t="s">
        <v>24</v>
      </c>
      <c r="C20" s="93" t="s">
        <v>32</v>
      </c>
      <c r="D20" s="90" t="s">
        <v>32</v>
      </c>
      <c r="E20" s="90" t="s">
        <v>31</v>
      </c>
      <c r="F20" s="90" t="s">
        <v>32</v>
      </c>
      <c r="G20" s="90" t="s">
        <v>31</v>
      </c>
      <c r="H20" s="90" t="s">
        <v>32</v>
      </c>
      <c r="I20" s="90" t="s">
        <v>31</v>
      </c>
      <c r="J20" s="90" t="s">
        <v>31</v>
      </c>
      <c r="K20" s="90" t="s">
        <v>31</v>
      </c>
      <c r="L20" s="90" t="s">
        <v>31</v>
      </c>
      <c r="M20" s="90" t="s">
        <v>31</v>
      </c>
      <c r="N20" s="90" t="s">
        <v>32</v>
      </c>
      <c r="O20" s="90" t="s">
        <v>31</v>
      </c>
      <c r="P20" s="90" t="s">
        <v>31</v>
      </c>
      <c r="Q20" s="90" t="s">
        <v>31</v>
      </c>
      <c r="R20" s="90" t="s">
        <v>31</v>
      </c>
      <c r="S20" s="90" t="s">
        <v>31</v>
      </c>
      <c r="T20" s="90" t="s">
        <v>31</v>
      </c>
      <c r="U20" s="90" t="s">
        <v>31</v>
      </c>
      <c r="V20" s="90" t="s">
        <v>32</v>
      </c>
      <c r="W20" s="90" t="s">
        <v>32</v>
      </c>
      <c r="X20" s="90" t="s">
        <v>31</v>
      </c>
      <c r="Y20" s="90" t="s">
        <v>32</v>
      </c>
      <c r="Z20" s="90" t="s">
        <v>31</v>
      </c>
      <c r="AA20" s="90" t="s">
        <v>31</v>
      </c>
      <c r="AB20" s="90" t="s">
        <v>31</v>
      </c>
      <c r="AC20" s="90" t="s">
        <v>31</v>
      </c>
      <c r="AD20" s="90" t="s">
        <v>31</v>
      </c>
      <c r="AE20" s="90" t="s">
        <v>31</v>
      </c>
      <c r="AF20" s="90" t="s">
        <v>32</v>
      </c>
      <c r="AG20" s="90" t="s">
        <v>32</v>
      </c>
      <c r="AH20" s="90" t="s">
        <v>31</v>
      </c>
      <c r="AI20" s="90" t="s">
        <v>31</v>
      </c>
      <c r="AJ20" s="90" t="s">
        <v>32</v>
      </c>
      <c r="AK20" s="90" t="s">
        <v>31</v>
      </c>
      <c r="AL20" s="90" t="s">
        <v>32</v>
      </c>
      <c r="AM20" s="90" t="s">
        <v>31</v>
      </c>
      <c r="AN20" s="91" t="s">
        <v>31</v>
      </c>
    </row>
    <row r="21" spans="2:40" x14ac:dyDescent="0.25">
      <c r="B21" s="134" t="s">
        <v>25</v>
      </c>
      <c r="C21" s="93" t="s">
        <v>32</v>
      </c>
      <c r="D21" s="90" t="s">
        <v>32</v>
      </c>
      <c r="E21" s="90" t="s">
        <v>31</v>
      </c>
      <c r="F21" s="90" t="s">
        <v>32</v>
      </c>
      <c r="G21" s="90" t="s">
        <v>31</v>
      </c>
      <c r="H21" s="90" t="s">
        <v>32</v>
      </c>
      <c r="I21" s="90" t="s">
        <v>31</v>
      </c>
      <c r="J21" s="90" t="s">
        <v>31</v>
      </c>
      <c r="K21" s="90" t="s">
        <v>32</v>
      </c>
      <c r="L21" s="90" t="s">
        <v>31</v>
      </c>
      <c r="M21" s="90" t="s">
        <v>31</v>
      </c>
      <c r="N21" s="90" t="s">
        <v>32</v>
      </c>
      <c r="O21" s="90" t="s">
        <v>31</v>
      </c>
      <c r="P21" s="90" t="s">
        <v>31</v>
      </c>
      <c r="Q21" s="90" t="s">
        <v>31</v>
      </c>
      <c r="R21" s="90" t="s">
        <v>31</v>
      </c>
      <c r="S21" s="90" t="s">
        <v>31</v>
      </c>
      <c r="T21" s="90" t="s">
        <v>31</v>
      </c>
      <c r="U21" s="90" t="s">
        <v>31</v>
      </c>
      <c r="V21" s="90" t="s">
        <v>32</v>
      </c>
      <c r="W21" s="90" t="s">
        <v>31</v>
      </c>
      <c r="X21" s="90" t="s">
        <v>31</v>
      </c>
      <c r="Y21" s="90" t="s">
        <v>32</v>
      </c>
      <c r="Z21" s="90" t="s">
        <v>31</v>
      </c>
      <c r="AA21" s="90" t="s">
        <v>31</v>
      </c>
      <c r="AB21" s="90" t="s">
        <v>32</v>
      </c>
      <c r="AC21" s="90" t="s">
        <v>31</v>
      </c>
      <c r="AD21" s="90" t="s">
        <v>31</v>
      </c>
      <c r="AE21" s="90" t="s">
        <v>31</v>
      </c>
      <c r="AF21" s="90" t="s">
        <v>32</v>
      </c>
      <c r="AG21" s="90" t="s">
        <v>32</v>
      </c>
      <c r="AH21" s="90" t="s">
        <v>31</v>
      </c>
      <c r="AI21" s="90" t="s">
        <v>31</v>
      </c>
      <c r="AJ21" s="90" t="s">
        <v>32</v>
      </c>
      <c r="AK21" s="90" t="s">
        <v>31</v>
      </c>
      <c r="AL21" s="90" t="s">
        <v>32</v>
      </c>
      <c r="AM21" s="90" t="s">
        <v>31</v>
      </c>
      <c r="AN21" s="91" t="s">
        <v>31</v>
      </c>
    </row>
    <row r="22" spans="2:40" x14ac:dyDescent="0.25">
      <c r="B22" s="136" t="s">
        <v>26</v>
      </c>
      <c r="C22" s="93" t="s">
        <v>32</v>
      </c>
      <c r="D22" s="90" t="s">
        <v>32</v>
      </c>
      <c r="E22" s="90" t="s">
        <v>32</v>
      </c>
      <c r="F22" s="90" t="s">
        <v>31</v>
      </c>
      <c r="G22" s="90" t="s">
        <v>31</v>
      </c>
      <c r="H22" s="90" t="s">
        <v>31</v>
      </c>
      <c r="I22" s="90" t="s">
        <v>31</v>
      </c>
      <c r="J22" s="90" t="s">
        <v>31</v>
      </c>
      <c r="K22" s="90" t="s">
        <v>31</v>
      </c>
      <c r="L22" s="90" t="s">
        <v>32</v>
      </c>
      <c r="M22" s="90" t="s">
        <v>31</v>
      </c>
      <c r="N22" s="90" t="s">
        <v>31</v>
      </c>
      <c r="O22" s="90" t="s">
        <v>31</v>
      </c>
      <c r="P22" s="90" t="s">
        <v>31</v>
      </c>
      <c r="Q22" s="90" t="s">
        <v>31</v>
      </c>
      <c r="R22" s="90" t="s">
        <v>31</v>
      </c>
      <c r="S22" s="90" t="s">
        <v>31</v>
      </c>
      <c r="T22" s="90" t="s">
        <v>31</v>
      </c>
      <c r="U22" s="90" t="s">
        <v>31</v>
      </c>
      <c r="V22" s="90" t="s">
        <v>31</v>
      </c>
      <c r="W22" s="90" t="s">
        <v>31</v>
      </c>
      <c r="X22" s="90" t="s">
        <v>31</v>
      </c>
      <c r="Y22" s="90" t="s">
        <v>31</v>
      </c>
      <c r="Z22" s="90" t="s">
        <v>31</v>
      </c>
      <c r="AA22" s="90" t="s">
        <v>31</v>
      </c>
      <c r="AB22" s="90" t="s">
        <v>31</v>
      </c>
      <c r="AC22" s="90" t="s">
        <v>31</v>
      </c>
      <c r="AD22" s="90" t="s">
        <v>31</v>
      </c>
      <c r="AE22" s="90" t="s">
        <v>31</v>
      </c>
      <c r="AF22" s="90" t="s">
        <v>31</v>
      </c>
      <c r="AG22" s="90" t="s">
        <v>31</v>
      </c>
      <c r="AH22" s="90" t="s">
        <v>31</v>
      </c>
      <c r="AI22" s="90" t="s">
        <v>31</v>
      </c>
      <c r="AJ22" s="90" t="s">
        <v>31</v>
      </c>
      <c r="AK22" s="90" t="s">
        <v>31</v>
      </c>
      <c r="AL22" s="90" t="s">
        <v>31</v>
      </c>
      <c r="AM22" s="90" t="s">
        <v>31</v>
      </c>
      <c r="AN22" s="91" t="s">
        <v>31</v>
      </c>
    </row>
    <row r="23" spans="2:40" x14ac:dyDescent="0.25">
      <c r="B23" s="134" t="s">
        <v>27</v>
      </c>
      <c r="C23" s="93" t="s">
        <v>31</v>
      </c>
      <c r="D23" s="90" t="s">
        <v>31</v>
      </c>
      <c r="E23" s="90" t="s">
        <v>32</v>
      </c>
      <c r="F23" s="90" t="s">
        <v>31</v>
      </c>
      <c r="G23" s="90" t="s">
        <v>32</v>
      </c>
      <c r="H23" s="90" t="s">
        <v>32</v>
      </c>
      <c r="I23" s="90" t="s">
        <v>32</v>
      </c>
      <c r="J23" s="90" t="s">
        <v>32</v>
      </c>
      <c r="K23" s="90" t="s">
        <v>32</v>
      </c>
      <c r="L23" s="90" t="s">
        <v>32</v>
      </c>
      <c r="M23" s="90" t="s">
        <v>31</v>
      </c>
      <c r="N23" s="90" t="s">
        <v>32</v>
      </c>
      <c r="O23" s="90" t="s">
        <v>32</v>
      </c>
      <c r="P23" s="90" t="s">
        <v>32</v>
      </c>
      <c r="Q23" s="90" t="s">
        <v>32</v>
      </c>
      <c r="R23" s="90" t="s">
        <v>32</v>
      </c>
      <c r="S23" s="90" t="s">
        <v>32</v>
      </c>
      <c r="T23" s="90" t="s">
        <v>32</v>
      </c>
      <c r="U23" s="90" t="s">
        <v>32</v>
      </c>
      <c r="V23" s="90" t="s">
        <v>32</v>
      </c>
      <c r="W23" s="90" t="s">
        <v>32</v>
      </c>
      <c r="X23" s="90" t="s">
        <v>32</v>
      </c>
      <c r="Y23" s="90" t="s">
        <v>31</v>
      </c>
      <c r="Z23" s="90" t="s">
        <v>32</v>
      </c>
      <c r="AA23" s="90" t="s">
        <v>32</v>
      </c>
      <c r="AB23" s="90" t="s">
        <v>32</v>
      </c>
      <c r="AC23" s="90" t="s">
        <v>32</v>
      </c>
      <c r="AD23" s="90" t="s">
        <v>32</v>
      </c>
      <c r="AE23" s="90" t="s">
        <v>32</v>
      </c>
      <c r="AF23" s="90" t="s">
        <v>32</v>
      </c>
      <c r="AG23" s="90" t="s">
        <v>32</v>
      </c>
      <c r="AH23" s="90" t="s">
        <v>31</v>
      </c>
      <c r="AI23" s="90" t="s">
        <v>32</v>
      </c>
      <c r="AJ23" s="90" t="s">
        <v>32</v>
      </c>
      <c r="AK23" s="90" t="s">
        <v>32</v>
      </c>
      <c r="AL23" s="90" t="s">
        <v>32</v>
      </c>
      <c r="AM23" s="90" t="s">
        <v>32</v>
      </c>
      <c r="AN23" s="91" t="s">
        <v>32</v>
      </c>
    </row>
    <row r="24" spans="2:40" ht="15.75" thickBot="1" x14ac:dyDescent="0.3">
      <c r="B24" s="142" t="s">
        <v>28</v>
      </c>
      <c r="C24" s="129" t="s">
        <v>31</v>
      </c>
      <c r="D24" s="130" t="s">
        <v>31</v>
      </c>
      <c r="E24" s="130" t="s">
        <v>31</v>
      </c>
      <c r="F24" s="130" t="s">
        <v>31</v>
      </c>
      <c r="G24" s="130" t="s">
        <v>31</v>
      </c>
      <c r="H24" s="130" t="s">
        <v>31</v>
      </c>
      <c r="I24" s="130" t="s">
        <v>31</v>
      </c>
      <c r="J24" s="130" t="s">
        <v>31</v>
      </c>
      <c r="K24" s="130" t="s">
        <v>31</v>
      </c>
      <c r="L24" s="130" t="s">
        <v>31</v>
      </c>
      <c r="M24" s="130" t="s">
        <v>31</v>
      </c>
      <c r="N24" s="130" t="s">
        <v>31</v>
      </c>
      <c r="O24" s="130" t="s">
        <v>31</v>
      </c>
      <c r="P24" s="130" t="s">
        <v>31</v>
      </c>
      <c r="Q24" s="130" t="s">
        <v>31</v>
      </c>
      <c r="R24" s="130" t="s">
        <v>31</v>
      </c>
      <c r="S24" s="130" t="s">
        <v>31</v>
      </c>
      <c r="T24" s="130" t="s">
        <v>31</v>
      </c>
      <c r="U24" s="130" t="s">
        <v>31</v>
      </c>
      <c r="V24" s="130" t="s">
        <v>31</v>
      </c>
      <c r="W24" s="130" t="s">
        <v>31</v>
      </c>
      <c r="X24" s="130" t="s">
        <v>31</v>
      </c>
      <c r="Y24" s="130" t="s">
        <v>31</v>
      </c>
      <c r="Z24" s="130" t="s">
        <v>31</v>
      </c>
      <c r="AA24" s="130" t="s">
        <v>31</v>
      </c>
      <c r="AB24" s="130" t="s">
        <v>31</v>
      </c>
      <c r="AC24" s="130" t="s">
        <v>31</v>
      </c>
      <c r="AD24" s="130" t="s">
        <v>31</v>
      </c>
      <c r="AE24" s="130" t="s">
        <v>31</v>
      </c>
      <c r="AF24" s="130" t="s">
        <v>31</v>
      </c>
      <c r="AG24" s="130" t="s">
        <v>31</v>
      </c>
      <c r="AH24" s="130" t="s">
        <v>31</v>
      </c>
      <c r="AI24" s="130" t="s">
        <v>31</v>
      </c>
      <c r="AJ24" s="130" t="s">
        <v>31</v>
      </c>
      <c r="AK24" s="130" t="s">
        <v>31</v>
      </c>
      <c r="AL24" s="130" t="s">
        <v>31</v>
      </c>
      <c r="AM24" s="130" t="s">
        <v>31</v>
      </c>
      <c r="AN24" s="131" t="s">
        <v>31</v>
      </c>
    </row>
    <row r="25" spans="2:40" ht="24" thickBot="1" x14ac:dyDescent="0.4">
      <c r="B25" s="86" t="s">
        <v>29</v>
      </c>
      <c r="C25" s="143">
        <f>+IF(COUNTIF(C9:C24,"SI")&lt;3,5,IF(COUNTIF(C9:C24,"SI")&lt;9,10,20))</f>
        <v>10</v>
      </c>
      <c r="D25" s="144">
        <f t="shared" ref="D25:AM25" si="0">+IF(COUNTIF(D9:D24,"SI")&lt;3,5,IF(COUNTIF(D9:D24,"SI")&lt;9,10,20))</f>
        <v>10</v>
      </c>
      <c r="E25" s="144">
        <f t="shared" si="0"/>
        <v>20</v>
      </c>
      <c r="F25" s="144">
        <f t="shared" si="0"/>
        <v>20</v>
      </c>
      <c r="G25" s="144">
        <f t="shared" si="0"/>
        <v>20</v>
      </c>
      <c r="H25" s="144">
        <f t="shared" si="0"/>
        <v>20</v>
      </c>
      <c r="I25" s="144">
        <f t="shared" si="0"/>
        <v>20</v>
      </c>
      <c r="J25" s="144">
        <f t="shared" si="0"/>
        <v>10</v>
      </c>
      <c r="K25" s="144">
        <f t="shared" si="0"/>
        <v>20</v>
      </c>
      <c r="L25" s="144">
        <f t="shared" si="0"/>
        <v>10</v>
      </c>
      <c r="M25" s="144">
        <f t="shared" si="0"/>
        <v>20</v>
      </c>
      <c r="N25" s="144">
        <f t="shared" si="0"/>
        <v>10</v>
      </c>
      <c r="O25" s="144">
        <f t="shared" si="0"/>
        <v>20</v>
      </c>
      <c r="P25" s="144">
        <f t="shared" si="0"/>
        <v>20</v>
      </c>
      <c r="Q25" s="144">
        <f t="shared" si="0"/>
        <v>20</v>
      </c>
      <c r="R25" s="144">
        <f t="shared" si="0"/>
        <v>20</v>
      </c>
      <c r="S25" s="144">
        <f t="shared" si="0"/>
        <v>10</v>
      </c>
      <c r="T25" s="144">
        <f t="shared" si="0"/>
        <v>20</v>
      </c>
      <c r="U25" s="144">
        <f t="shared" si="0"/>
        <v>20</v>
      </c>
      <c r="V25" s="144">
        <f t="shared" si="0"/>
        <v>20</v>
      </c>
      <c r="W25" s="144">
        <f t="shared" si="0"/>
        <v>20</v>
      </c>
      <c r="X25" s="144">
        <f t="shared" si="0"/>
        <v>10</v>
      </c>
      <c r="Y25" s="144">
        <f t="shared" si="0"/>
        <v>20</v>
      </c>
      <c r="Z25" s="144">
        <f t="shared" si="0"/>
        <v>20</v>
      </c>
      <c r="AA25" s="144">
        <f t="shared" si="0"/>
        <v>20</v>
      </c>
      <c r="AB25" s="144">
        <f t="shared" si="0"/>
        <v>20</v>
      </c>
      <c r="AC25" s="144">
        <f t="shared" si="0"/>
        <v>20</v>
      </c>
      <c r="AD25" s="144">
        <f t="shared" si="0"/>
        <v>20</v>
      </c>
      <c r="AE25" s="144">
        <f t="shared" si="0"/>
        <v>20</v>
      </c>
      <c r="AF25" s="144">
        <f t="shared" si="0"/>
        <v>20</v>
      </c>
      <c r="AG25" s="144">
        <f t="shared" si="0"/>
        <v>20</v>
      </c>
      <c r="AH25" s="144">
        <f t="shared" si="0"/>
        <v>20</v>
      </c>
      <c r="AI25" s="144">
        <f t="shared" si="0"/>
        <v>20</v>
      </c>
      <c r="AJ25" s="144">
        <f t="shared" si="0"/>
        <v>10</v>
      </c>
      <c r="AK25" s="144">
        <f t="shared" si="0"/>
        <v>20</v>
      </c>
      <c r="AL25" s="144">
        <f t="shared" si="0"/>
        <v>10</v>
      </c>
      <c r="AM25" s="144">
        <f t="shared" si="0"/>
        <v>20</v>
      </c>
      <c r="AN25" s="145">
        <f>+IF(COUNTIF(AN9:AN24,"SI")&lt;3,5,IF(COUNTIF(AN9:AN24,"SI")&lt;9,10,20))</f>
        <v>20</v>
      </c>
    </row>
    <row r="27" spans="2:40" ht="15.75" thickBot="1" x14ac:dyDescent="0.3">
      <c r="B27" s="8"/>
    </row>
    <row r="28" spans="2:40" ht="21" thickBot="1" x14ac:dyDescent="0.35">
      <c r="B28" s="87" t="s">
        <v>68</v>
      </c>
    </row>
    <row r="29" spans="2:40" ht="15.75" x14ac:dyDescent="0.25">
      <c r="B29" s="42" t="s">
        <v>66</v>
      </c>
    </row>
    <row r="30" spans="2:40" ht="15.75" x14ac:dyDescent="0.25">
      <c r="B30" s="42" t="s">
        <v>321</v>
      </c>
    </row>
    <row r="31" spans="2:40" ht="20.25" customHeight="1" thickBot="1" x14ac:dyDescent="0.3">
      <c r="B31" s="43" t="s">
        <v>67</v>
      </c>
    </row>
  </sheetData>
  <mergeCells count="2">
    <mergeCell ref="B2:B6"/>
    <mergeCell ref="C7:AN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52"/>
  <sheetViews>
    <sheetView workbookViewId="0">
      <selection activeCell="G11" sqref="G11:G48"/>
    </sheetView>
  </sheetViews>
  <sheetFormatPr baseColWidth="10" defaultRowHeight="15" x14ac:dyDescent="0.25"/>
  <cols>
    <col min="1" max="1" width="3.28515625" customWidth="1"/>
    <col min="2" max="2" width="5.28515625" customWidth="1"/>
    <col min="3" max="3" width="82.5703125" customWidth="1"/>
    <col min="4" max="4" width="7.5703125" customWidth="1"/>
    <col min="5" max="5" width="5.42578125" customWidth="1"/>
    <col min="6" max="6" width="5.28515625" customWidth="1"/>
    <col min="7" max="7" width="12" customWidth="1"/>
    <col min="8" max="8" width="13.7109375" customWidth="1"/>
    <col min="9" max="9" width="13.140625" customWidth="1"/>
  </cols>
  <sheetData>
    <row r="1" spans="2:52" s="1" customFormat="1" ht="15.75" thickBot="1" x14ac:dyDescent="0.3"/>
    <row r="2" spans="2:52" s="1" customFormat="1" ht="15" customHeight="1" x14ac:dyDescent="0.25">
      <c r="B2" s="242" t="s">
        <v>233</v>
      </c>
      <c r="C2" s="243"/>
      <c r="D2" s="243"/>
      <c r="E2" s="243"/>
      <c r="F2" s="243"/>
      <c r="G2" s="243"/>
      <c r="H2" s="243"/>
      <c r="I2" s="294"/>
    </row>
    <row r="3" spans="2:52" x14ac:dyDescent="0.25">
      <c r="B3" s="295"/>
      <c r="C3" s="296"/>
      <c r="D3" s="296"/>
      <c r="E3" s="296"/>
      <c r="F3" s="296"/>
      <c r="G3" s="296"/>
      <c r="H3" s="296"/>
      <c r="I3" s="297"/>
    </row>
    <row r="4" spans="2:52" x14ac:dyDescent="0.25">
      <c r="B4" s="295"/>
      <c r="C4" s="296"/>
      <c r="D4" s="296"/>
      <c r="E4" s="296"/>
      <c r="F4" s="296"/>
      <c r="G4" s="296"/>
      <c r="H4" s="296"/>
      <c r="I4" s="297"/>
    </row>
    <row r="5" spans="2:52" x14ac:dyDescent="0.25">
      <c r="B5" s="295"/>
      <c r="C5" s="296"/>
      <c r="D5" s="296"/>
      <c r="E5" s="296"/>
      <c r="F5" s="296"/>
      <c r="G5" s="296"/>
      <c r="H5" s="296"/>
      <c r="I5" s="297"/>
    </row>
    <row r="6" spans="2:52" ht="9.75" customHeight="1" thickBot="1" x14ac:dyDescent="0.3">
      <c r="B6" s="298"/>
      <c r="C6" s="299"/>
      <c r="D6" s="299"/>
      <c r="E6" s="299"/>
      <c r="F6" s="299"/>
      <c r="G6" s="299"/>
      <c r="H6" s="299"/>
      <c r="I6" s="300"/>
    </row>
    <row r="7" spans="2:52" ht="37.5" customHeight="1" thickBot="1" x14ac:dyDescent="0.3">
      <c r="B7" s="285" t="s">
        <v>70</v>
      </c>
      <c r="C7" s="286"/>
      <c r="D7" s="286"/>
      <c r="E7" s="286"/>
      <c r="F7" s="286"/>
      <c r="G7" s="286"/>
      <c r="H7" s="286"/>
      <c r="I7" s="287"/>
    </row>
    <row r="8" spans="2:52" ht="15" customHeight="1" x14ac:dyDescent="0.25">
      <c r="B8" s="281" t="s">
        <v>9</v>
      </c>
      <c r="C8" s="282"/>
      <c r="D8" s="288" t="s">
        <v>71</v>
      </c>
      <c r="E8" s="289"/>
      <c r="F8" s="289"/>
      <c r="G8" s="289"/>
      <c r="H8" s="289"/>
      <c r="I8" s="290"/>
    </row>
    <row r="9" spans="2:52" ht="15.75" customHeight="1" thickBot="1" x14ac:dyDescent="0.3">
      <c r="B9" s="283"/>
      <c r="C9" s="284"/>
      <c r="D9" s="291" t="s">
        <v>72</v>
      </c>
      <c r="E9" s="292"/>
      <c r="F9" s="292"/>
      <c r="G9" s="292"/>
      <c r="H9" s="292"/>
      <c r="I9" s="293"/>
    </row>
    <row r="10" spans="2:52" ht="71.25" customHeight="1" thickBot="1" x14ac:dyDescent="0.3">
      <c r="B10" s="168" t="s">
        <v>0</v>
      </c>
      <c r="C10" s="169" t="s">
        <v>11</v>
      </c>
      <c r="D10" s="170" t="s">
        <v>36</v>
      </c>
      <c r="E10" s="171" t="s">
        <v>53</v>
      </c>
      <c r="F10" s="172" t="s">
        <v>73</v>
      </c>
      <c r="G10" s="173" t="s">
        <v>74</v>
      </c>
      <c r="H10" s="167" t="s">
        <v>159</v>
      </c>
      <c r="I10" s="174"/>
      <c r="J10" s="4"/>
    </row>
    <row r="11" spans="2:52" ht="21" customHeight="1" x14ac:dyDescent="0.25">
      <c r="B11" s="52">
        <v>1</v>
      </c>
      <c r="C11" s="146" t="s">
        <v>103</v>
      </c>
      <c r="D11" s="9">
        <v>3</v>
      </c>
      <c r="E11" s="132">
        <v>10</v>
      </c>
      <c r="F11" s="57">
        <f>D11*E11</f>
        <v>30</v>
      </c>
      <c r="G11" s="57" t="s">
        <v>76</v>
      </c>
      <c r="H11" s="63" t="s">
        <v>141</v>
      </c>
      <c r="I11" s="4"/>
    </row>
    <row r="12" spans="2:52" ht="15.75" customHeight="1" x14ac:dyDescent="0.25">
      <c r="B12" s="53">
        <v>2</v>
      </c>
      <c r="C12" s="111" t="s">
        <v>104</v>
      </c>
      <c r="D12" s="9">
        <v>3</v>
      </c>
      <c r="E12" s="132">
        <v>10</v>
      </c>
      <c r="F12" s="57">
        <f>D12*E12</f>
        <v>30</v>
      </c>
      <c r="G12" s="57" t="s">
        <v>76</v>
      </c>
      <c r="H12" s="63" t="s">
        <v>141</v>
      </c>
    </row>
    <row r="13" spans="2:52" x14ac:dyDescent="0.25">
      <c r="B13" s="53">
        <v>3</v>
      </c>
      <c r="C13" s="111" t="s">
        <v>105</v>
      </c>
      <c r="D13" s="9">
        <v>3</v>
      </c>
      <c r="E13" s="132">
        <v>20</v>
      </c>
      <c r="F13" s="57">
        <f t="shared" ref="F13:F48" si="0">D13*E13</f>
        <v>60</v>
      </c>
      <c r="G13" s="57" t="s">
        <v>77</v>
      </c>
      <c r="H13" s="63" t="s">
        <v>141</v>
      </c>
    </row>
    <row r="14" spans="2:52" ht="14.45" customHeight="1" thickBot="1" x14ac:dyDescent="0.3">
      <c r="B14" s="53">
        <v>4</v>
      </c>
      <c r="C14" s="111" t="s">
        <v>106</v>
      </c>
      <c r="D14" s="9">
        <v>3</v>
      </c>
      <c r="E14" s="132">
        <v>20</v>
      </c>
      <c r="F14" s="57">
        <f t="shared" si="0"/>
        <v>60</v>
      </c>
      <c r="G14" s="57" t="s">
        <v>77</v>
      </c>
      <c r="H14" s="64" t="s">
        <v>141</v>
      </c>
    </row>
    <row r="15" spans="2:52" ht="17.45" customHeight="1" thickBot="1" x14ac:dyDescent="0.3">
      <c r="B15" s="53">
        <v>5</v>
      </c>
      <c r="C15" s="111" t="s">
        <v>107</v>
      </c>
      <c r="D15" s="9">
        <v>2</v>
      </c>
      <c r="E15" s="132">
        <v>20</v>
      </c>
      <c r="F15" s="57">
        <f t="shared" si="0"/>
        <v>40</v>
      </c>
      <c r="G15" s="57" t="s">
        <v>76</v>
      </c>
      <c r="H15" s="63" t="s">
        <v>142</v>
      </c>
      <c r="O15" s="143">
        <v>10</v>
      </c>
      <c r="P15" s="144">
        <v>10</v>
      </c>
      <c r="Q15" s="144">
        <v>20</v>
      </c>
      <c r="R15" s="144">
        <v>20</v>
      </c>
      <c r="S15" s="144">
        <v>20</v>
      </c>
      <c r="T15" s="144">
        <v>20</v>
      </c>
      <c r="U15" s="144">
        <v>20</v>
      </c>
      <c r="V15" s="144">
        <v>10</v>
      </c>
      <c r="W15" s="144">
        <v>20</v>
      </c>
      <c r="X15" s="144">
        <v>10</v>
      </c>
      <c r="Y15" s="144">
        <v>20</v>
      </c>
      <c r="Z15" s="144">
        <v>10</v>
      </c>
      <c r="AA15" s="144">
        <v>20</v>
      </c>
      <c r="AB15" s="144">
        <v>20</v>
      </c>
      <c r="AC15" s="144">
        <v>20</v>
      </c>
      <c r="AD15" s="144">
        <v>20</v>
      </c>
      <c r="AE15" s="144">
        <v>10</v>
      </c>
      <c r="AF15" s="144">
        <v>20</v>
      </c>
      <c r="AG15" s="144">
        <v>20</v>
      </c>
      <c r="AH15" s="144">
        <v>20</v>
      </c>
      <c r="AI15" s="144">
        <v>20</v>
      </c>
      <c r="AJ15" s="144">
        <v>10</v>
      </c>
      <c r="AK15" s="144">
        <v>20</v>
      </c>
      <c r="AL15" s="144">
        <v>20</v>
      </c>
      <c r="AM15" s="144">
        <v>20</v>
      </c>
      <c r="AN15" s="144">
        <v>20</v>
      </c>
      <c r="AO15" s="144">
        <v>20</v>
      </c>
      <c r="AP15" s="144">
        <v>20</v>
      </c>
      <c r="AQ15" s="144">
        <v>20</v>
      </c>
      <c r="AR15" s="144">
        <v>20</v>
      </c>
      <c r="AS15" s="144">
        <v>20</v>
      </c>
      <c r="AT15" s="144">
        <v>20</v>
      </c>
      <c r="AU15" s="144">
        <v>20</v>
      </c>
      <c r="AV15" s="144">
        <v>10</v>
      </c>
      <c r="AW15" s="144">
        <v>20</v>
      </c>
      <c r="AX15" s="144">
        <v>10</v>
      </c>
      <c r="AY15" s="144">
        <v>20</v>
      </c>
      <c r="AZ15" s="145">
        <v>20</v>
      </c>
    </row>
    <row r="16" spans="2:52" ht="18" customHeight="1" x14ac:dyDescent="0.25">
      <c r="B16" s="53">
        <v>6</v>
      </c>
      <c r="C16" s="111" t="s">
        <v>108</v>
      </c>
      <c r="D16" s="9">
        <v>1</v>
      </c>
      <c r="E16" s="132">
        <v>20</v>
      </c>
      <c r="F16" s="57">
        <f t="shared" si="0"/>
        <v>20</v>
      </c>
      <c r="G16" s="57" t="s">
        <v>75</v>
      </c>
      <c r="H16" s="63" t="s">
        <v>143</v>
      </c>
    </row>
    <row r="17" spans="2:8" x14ac:dyDescent="0.25">
      <c r="B17" s="53">
        <v>7</v>
      </c>
      <c r="C17" s="111" t="s">
        <v>109</v>
      </c>
      <c r="D17" s="9">
        <v>2</v>
      </c>
      <c r="E17" s="132">
        <v>20</v>
      </c>
      <c r="F17" s="57">
        <f>D17*E17</f>
        <v>40</v>
      </c>
      <c r="G17" s="57" t="s">
        <v>76</v>
      </c>
      <c r="H17" s="65" t="s">
        <v>143</v>
      </c>
    </row>
    <row r="18" spans="2:8" ht="20.25" customHeight="1" x14ac:dyDescent="0.25">
      <c r="B18" s="53">
        <v>8</v>
      </c>
      <c r="C18" s="112" t="s">
        <v>110</v>
      </c>
      <c r="D18" s="9">
        <v>2</v>
      </c>
      <c r="E18" s="132">
        <v>10</v>
      </c>
      <c r="F18" s="57">
        <f t="shared" si="0"/>
        <v>20</v>
      </c>
      <c r="G18" s="57" t="s">
        <v>75</v>
      </c>
      <c r="H18" s="66" t="s">
        <v>143</v>
      </c>
    </row>
    <row r="19" spans="2:8" x14ac:dyDescent="0.25">
      <c r="B19" s="53">
        <v>9</v>
      </c>
      <c r="C19" s="111" t="s">
        <v>111</v>
      </c>
      <c r="D19" s="9">
        <v>3</v>
      </c>
      <c r="E19" s="132">
        <v>20</v>
      </c>
      <c r="F19" s="57">
        <f t="shared" si="0"/>
        <v>60</v>
      </c>
      <c r="G19" s="57" t="s">
        <v>77</v>
      </c>
      <c r="H19" s="64" t="s">
        <v>143</v>
      </c>
    </row>
    <row r="20" spans="2:8" ht="22.5" x14ac:dyDescent="0.25">
      <c r="B20" s="53">
        <v>10</v>
      </c>
      <c r="C20" s="112" t="s">
        <v>112</v>
      </c>
      <c r="D20" s="9">
        <v>3</v>
      </c>
      <c r="E20" s="132">
        <v>10</v>
      </c>
      <c r="F20" s="57">
        <f t="shared" si="0"/>
        <v>30</v>
      </c>
      <c r="G20" s="57" t="s">
        <v>76</v>
      </c>
      <c r="H20" s="66" t="s">
        <v>143</v>
      </c>
    </row>
    <row r="21" spans="2:8" x14ac:dyDescent="0.25">
      <c r="B21" s="53">
        <v>11</v>
      </c>
      <c r="C21" s="111" t="s">
        <v>113</v>
      </c>
      <c r="D21" s="9">
        <v>3</v>
      </c>
      <c r="E21" s="132">
        <v>20</v>
      </c>
      <c r="F21" s="57">
        <f t="shared" si="0"/>
        <v>60</v>
      </c>
      <c r="G21" s="57" t="s">
        <v>77</v>
      </c>
      <c r="H21" s="67" t="s">
        <v>144</v>
      </c>
    </row>
    <row r="22" spans="2:8" x14ac:dyDescent="0.25">
      <c r="B22" s="53">
        <v>12</v>
      </c>
      <c r="C22" s="111" t="s">
        <v>114</v>
      </c>
      <c r="D22" s="9">
        <v>3</v>
      </c>
      <c r="E22" s="132">
        <v>10</v>
      </c>
      <c r="F22" s="57">
        <f t="shared" si="0"/>
        <v>30</v>
      </c>
      <c r="G22" s="57" t="s">
        <v>76</v>
      </c>
      <c r="H22" s="65" t="s">
        <v>145</v>
      </c>
    </row>
    <row r="23" spans="2:8" x14ac:dyDescent="0.25">
      <c r="B23" s="53">
        <v>13</v>
      </c>
      <c r="C23" s="111" t="s">
        <v>115</v>
      </c>
      <c r="D23" s="9">
        <v>3</v>
      </c>
      <c r="E23" s="132">
        <v>20</v>
      </c>
      <c r="F23" s="57">
        <f t="shared" si="0"/>
        <v>60</v>
      </c>
      <c r="G23" s="57" t="s">
        <v>77</v>
      </c>
      <c r="H23" s="65" t="s">
        <v>146</v>
      </c>
    </row>
    <row r="24" spans="2:8" x14ac:dyDescent="0.25">
      <c r="B24" s="53">
        <v>14</v>
      </c>
      <c r="C24" s="111" t="s">
        <v>116</v>
      </c>
      <c r="D24" s="9">
        <v>3</v>
      </c>
      <c r="E24" s="132">
        <v>20</v>
      </c>
      <c r="F24" s="57">
        <f t="shared" si="0"/>
        <v>60</v>
      </c>
      <c r="G24" s="57" t="s">
        <v>77</v>
      </c>
      <c r="H24" s="67" t="s">
        <v>146</v>
      </c>
    </row>
    <row r="25" spans="2:8" ht="16.5" customHeight="1" x14ac:dyDescent="0.25">
      <c r="B25" s="53">
        <v>15</v>
      </c>
      <c r="C25" s="112" t="s">
        <v>117</v>
      </c>
      <c r="D25" s="9">
        <v>2</v>
      </c>
      <c r="E25" s="132">
        <v>20</v>
      </c>
      <c r="F25" s="57">
        <f t="shared" si="0"/>
        <v>40</v>
      </c>
      <c r="G25" s="57" t="s">
        <v>76</v>
      </c>
      <c r="H25" s="65" t="s">
        <v>147</v>
      </c>
    </row>
    <row r="26" spans="2:8" x14ac:dyDescent="0.25">
      <c r="B26" s="53">
        <v>16</v>
      </c>
      <c r="C26" s="112" t="s">
        <v>118</v>
      </c>
      <c r="D26" s="9">
        <v>3</v>
      </c>
      <c r="E26" s="132">
        <v>20</v>
      </c>
      <c r="F26" s="57">
        <f t="shared" si="0"/>
        <v>60</v>
      </c>
      <c r="G26" s="57" t="s">
        <v>77</v>
      </c>
      <c r="H26" s="68" t="s">
        <v>147</v>
      </c>
    </row>
    <row r="27" spans="2:8" x14ac:dyDescent="0.25">
      <c r="B27" s="53">
        <v>17</v>
      </c>
      <c r="C27" s="111" t="s">
        <v>119</v>
      </c>
      <c r="D27" s="9">
        <v>2</v>
      </c>
      <c r="E27" s="132">
        <v>10</v>
      </c>
      <c r="F27" s="57">
        <f t="shared" si="0"/>
        <v>20</v>
      </c>
      <c r="G27" s="57" t="s">
        <v>75</v>
      </c>
      <c r="H27" s="65" t="s">
        <v>147</v>
      </c>
    </row>
    <row r="28" spans="2:8" x14ac:dyDescent="0.25">
      <c r="B28" s="53">
        <v>18</v>
      </c>
      <c r="C28" s="111" t="s">
        <v>120</v>
      </c>
      <c r="D28" s="9">
        <v>2</v>
      </c>
      <c r="E28" s="132">
        <v>20</v>
      </c>
      <c r="F28" s="57">
        <f t="shared" si="0"/>
        <v>40</v>
      </c>
      <c r="G28" s="57" t="s">
        <v>76</v>
      </c>
      <c r="H28" s="65" t="s">
        <v>148</v>
      </c>
    </row>
    <row r="29" spans="2:8" x14ac:dyDescent="0.25">
      <c r="B29" s="53">
        <v>19</v>
      </c>
      <c r="C29" s="111" t="s">
        <v>121</v>
      </c>
      <c r="D29" s="9">
        <v>2</v>
      </c>
      <c r="E29" s="132">
        <v>20</v>
      </c>
      <c r="F29" s="57">
        <f t="shared" si="0"/>
        <v>40</v>
      </c>
      <c r="G29" s="57" t="s">
        <v>76</v>
      </c>
      <c r="H29" s="67" t="s">
        <v>148</v>
      </c>
    </row>
    <row r="30" spans="2:8" ht="20.25" customHeight="1" x14ac:dyDescent="0.25">
      <c r="B30" s="53">
        <v>20</v>
      </c>
      <c r="C30" s="111" t="s">
        <v>122</v>
      </c>
      <c r="D30" s="9">
        <v>3</v>
      </c>
      <c r="E30" s="132">
        <v>20</v>
      </c>
      <c r="F30" s="57">
        <f t="shared" si="0"/>
        <v>60</v>
      </c>
      <c r="G30" s="57" t="s">
        <v>77</v>
      </c>
      <c r="H30" s="67" t="s">
        <v>148</v>
      </c>
    </row>
    <row r="31" spans="2:8" x14ac:dyDescent="0.25">
      <c r="B31" s="53">
        <v>21</v>
      </c>
      <c r="C31" s="111" t="s">
        <v>123</v>
      </c>
      <c r="D31" s="9">
        <v>3</v>
      </c>
      <c r="E31" s="132">
        <v>20</v>
      </c>
      <c r="F31" s="57">
        <f t="shared" si="0"/>
        <v>60</v>
      </c>
      <c r="G31" s="57" t="s">
        <v>77</v>
      </c>
      <c r="H31" s="67" t="s">
        <v>149</v>
      </c>
    </row>
    <row r="32" spans="2:8" ht="20.25" customHeight="1" x14ac:dyDescent="0.25">
      <c r="B32" s="53">
        <v>22</v>
      </c>
      <c r="C32" s="111" t="s">
        <v>124</v>
      </c>
      <c r="D32" s="9">
        <v>3</v>
      </c>
      <c r="E32" s="132">
        <v>10</v>
      </c>
      <c r="F32" s="57">
        <f t="shared" si="0"/>
        <v>30</v>
      </c>
      <c r="G32" s="57" t="s">
        <v>76</v>
      </c>
      <c r="H32" s="64" t="s">
        <v>150</v>
      </c>
    </row>
    <row r="33" spans="2:8" ht="18.75" customHeight="1" x14ac:dyDescent="0.25">
      <c r="B33" s="53">
        <v>23</v>
      </c>
      <c r="C33" s="111" t="s">
        <v>125</v>
      </c>
      <c r="D33" s="9">
        <v>3</v>
      </c>
      <c r="E33" s="132">
        <v>20</v>
      </c>
      <c r="F33" s="57">
        <f t="shared" si="0"/>
        <v>60</v>
      </c>
      <c r="G33" s="57" t="s">
        <v>77</v>
      </c>
      <c r="H33" s="67" t="s">
        <v>151</v>
      </c>
    </row>
    <row r="34" spans="2:8" ht="22.5" x14ac:dyDescent="0.25">
      <c r="B34" s="53">
        <v>24</v>
      </c>
      <c r="C34" s="111" t="s">
        <v>126</v>
      </c>
      <c r="D34" s="9">
        <v>2</v>
      </c>
      <c r="E34" s="132">
        <v>20</v>
      </c>
      <c r="F34" s="57">
        <f t="shared" si="0"/>
        <v>40</v>
      </c>
      <c r="G34" s="57" t="s">
        <v>76</v>
      </c>
      <c r="H34" s="65" t="s">
        <v>152</v>
      </c>
    </row>
    <row r="35" spans="2:8" ht="22.5" x14ac:dyDescent="0.25">
      <c r="B35" s="53">
        <v>25</v>
      </c>
      <c r="C35" s="111" t="s">
        <v>127</v>
      </c>
      <c r="D35" s="9">
        <v>3</v>
      </c>
      <c r="E35" s="132">
        <v>20</v>
      </c>
      <c r="F35" s="57">
        <f t="shared" si="0"/>
        <v>60</v>
      </c>
      <c r="G35" s="57" t="s">
        <v>77</v>
      </c>
      <c r="H35" s="65" t="s">
        <v>152</v>
      </c>
    </row>
    <row r="36" spans="2:8" ht="22.5" x14ac:dyDescent="0.25">
      <c r="B36" s="53">
        <v>26</v>
      </c>
      <c r="C36" s="112" t="s">
        <v>128</v>
      </c>
      <c r="D36" s="9">
        <v>3</v>
      </c>
      <c r="E36" s="132">
        <v>20</v>
      </c>
      <c r="F36" s="57">
        <f t="shared" si="0"/>
        <v>60</v>
      </c>
      <c r="G36" s="57" t="s">
        <v>77</v>
      </c>
      <c r="H36" s="66" t="s">
        <v>153</v>
      </c>
    </row>
    <row r="37" spans="2:8" ht="22.5" x14ac:dyDescent="0.25">
      <c r="B37" s="53">
        <v>27</v>
      </c>
      <c r="C37" s="112" t="s">
        <v>129</v>
      </c>
      <c r="D37" s="9">
        <v>3</v>
      </c>
      <c r="E37" s="132">
        <v>20</v>
      </c>
      <c r="F37" s="57">
        <f t="shared" si="0"/>
        <v>60</v>
      </c>
      <c r="G37" s="57" t="s">
        <v>77</v>
      </c>
      <c r="H37" s="66" t="s">
        <v>153</v>
      </c>
    </row>
    <row r="38" spans="2:8" ht="22.5" x14ac:dyDescent="0.25">
      <c r="B38" s="53">
        <v>28</v>
      </c>
      <c r="C38" s="111" t="s">
        <v>130</v>
      </c>
      <c r="D38" s="9">
        <v>3</v>
      </c>
      <c r="E38" s="132">
        <v>20</v>
      </c>
      <c r="F38" s="57">
        <f t="shared" si="0"/>
        <v>60</v>
      </c>
      <c r="G38" s="57" t="s">
        <v>77</v>
      </c>
      <c r="H38" s="64" t="s">
        <v>154</v>
      </c>
    </row>
    <row r="39" spans="2:8" ht="19.5" customHeight="1" x14ac:dyDescent="0.25">
      <c r="B39" s="53">
        <v>29</v>
      </c>
      <c r="C39" s="112" t="s">
        <v>131</v>
      </c>
      <c r="D39" s="9">
        <v>3</v>
      </c>
      <c r="E39" s="132">
        <v>20</v>
      </c>
      <c r="F39" s="57">
        <f t="shared" si="0"/>
        <v>60</v>
      </c>
      <c r="G39" s="57" t="s">
        <v>77</v>
      </c>
      <c r="H39" s="66" t="s">
        <v>155</v>
      </c>
    </row>
    <row r="40" spans="2:8" ht="33.75" x14ac:dyDescent="0.25">
      <c r="B40" s="53">
        <v>30</v>
      </c>
      <c r="C40" s="112" t="s">
        <v>132</v>
      </c>
      <c r="D40" s="9">
        <v>4</v>
      </c>
      <c r="E40" s="132">
        <v>20</v>
      </c>
      <c r="F40" s="57">
        <f t="shared" si="0"/>
        <v>80</v>
      </c>
      <c r="G40" s="57" t="s">
        <v>77</v>
      </c>
      <c r="H40" s="66" t="s">
        <v>155</v>
      </c>
    </row>
    <row r="41" spans="2:8" ht="33.75" x14ac:dyDescent="0.25">
      <c r="B41" s="53">
        <v>31</v>
      </c>
      <c r="C41" s="112" t="s">
        <v>133</v>
      </c>
      <c r="D41" s="9">
        <v>3</v>
      </c>
      <c r="E41" s="132">
        <v>20</v>
      </c>
      <c r="F41" s="57">
        <f t="shared" si="0"/>
        <v>60</v>
      </c>
      <c r="G41" s="57" t="s">
        <v>77</v>
      </c>
      <c r="H41" s="66" t="s">
        <v>155</v>
      </c>
    </row>
    <row r="42" spans="2:8" ht="33.75" x14ac:dyDescent="0.25">
      <c r="B42" s="53">
        <v>32</v>
      </c>
      <c r="C42" s="111" t="s">
        <v>134</v>
      </c>
      <c r="D42" s="9">
        <v>3</v>
      </c>
      <c r="E42" s="132">
        <v>20</v>
      </c>
      <c r="F42" s="57">
        <f t="shared" si="0"/>
        <v>60</v>
      </c>
      <c r="G42" s="57" t="s">
        <v>77</v>
      </c>
      <c r="H42" s="64" t="s">
        <v>155</v>
      </c>
    </row>
    <row r="43" spans="2:8" ht="22.5" x14ac:dyDescent="0.25">
      <c r="B43" s="53">
        <v>33</v>
      </c>
      <c r="C43" s="111" t="s">
        <v>135</v>
      </c>
      <c r="D43" s="9">
        <v>3</v>
      </c>
      <c r="E43" s="132">
        <v>20</v>
      </c>
      <c r="F43" s="57">
        <f t="shared" si="0"/>
        <v>60</v>
      </c>
      <c r="G43" s="57" t="s">
        <v>77</v>
      </c>
      <c r="H43" s="64" t="s">
        <v>156</v>
      </c>
    </row>
    <row r="44" spans="2:8" x14ac:dyDescent="0.25">
      <c r="B44" s="53">
        <v>34</v>
      </c>
      <c r="C44" s="111" t="s">
        <v>136</v>
      </c>
      <c r="D44" s="9">
        <v>3</v>
      </c>
      <c r="E44" s="132">
        <v>10</v>
      </c>
      <c r="F44" s="57">
        <f t="shared" si="0"/>
        <v>30</v>
      </c>
      <c r="G44" s="57" t="s">
        <v>76</v>
      </c>
      <c r="H44" s="66" t="s">
        <v>157</v>
      </c>
    </row>
    <row r="45" spans="2:8" x14ac:dyDescent="0.25">
      <c r="B45" s="53">
        <v>35</v>
      </c>
      <c r="C45" s="111" t="s">
        <v>137</v>
      </c>
      <c r="D45" s="9">
        <v>3</v>
      </c>
      <c r="E45" s="132">
        <v>20</v>
      </c>
      <c r="F45" s="57">
        <f t="shared" si="0"/>
        <v>60</v>
      </c>
      <c r="G45" s="57" t="s">
        <v>77</v>
      </c>
      <c r="H45" s="66" t="s">
        <v>157</v>
      </c>
    </row>
    <row r="46" spans="2:8" x14ac:dyDescent="0.25">
      <c r="B46" s="53">
        <v>36</v>
      </c>
      <c r="C46" s="111" t="s">
        <v>138</v>
      </c>
      <c r="D46" s="9">
        <v>3</v>
      </c>
      <c r="E46" s="132">
        <v>10</v>
      </c>
      <c r="F46" s="57">
        <f t="shared" si="0"/>
        <v>30</v>
      </c>
      <c r="G46" s="57" t="s">
        <v>76</v>
      </c>
      <c r="H46" s="67" t="s">
        <v>157</v>
      </c>
    </row>
    <row r="47" spans="2:8" x14ac:dyDescent="0.25">
      <c r="B47" s="53">
        <v>37</v>
      </c>
      <c r="C47" s="111" t="s">
        <v>139</v>
      </c>
      <c r="D47" s="9">
        <v>3</v>
      </c>
      <c r="E47" s="132">
        <v>20</v>
      </c>
      <c r="F47" s="57">
        <f t="shared" si="0"/>
        <v>60</v>
      </c>
      <c r="G47" s="57" t="s">
        <v>77</v>
      </c>
      <c r="H47" s="67" t="s">
        <v>157</v>
      </c>
    </row>
    <row r="48" spans="2:8" ht="23.25" thickBot="1" x14ac:dyDescent="0.3">
      <c r="B48" s="54">
        <v>38</v>
      </c>
      <c r="C48" s="113" t="s">
        <v>140</v>
      </c>
      <c r="D48" s="38">
        <v>3</v>
      </c>
      <c r="E48" s="137">
        <v>20</v>
      </c>
      <c r="F48" s="37">
        <f t="shared" si="0"/>
        <v>60</v>
      </c>
      <c r="G48" s="37" t="s">
        <v>77</v>
      </c>
      <c r="H48" s="70" t="s">
        <v>158</v>
      </c>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sheetData>
  <mergeCells count="5">
    <mergeCell ref="B8:C9"/>
    <mergeCell ref="B7:I7"/>
    <mergeCell ref="D8:I8"/>
    <mergeCell ref="D9:I9"/>
    <mergeCell ref="B2:I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49"/>
  <sheetViews>
    <sheetView topLeftCell="B9" zoomScale="60" zoomScaleNormal="60" workbookViewId="0">
      <pane xSplit="1" ySplit="3" topLeftCell="C12" activePane="bottomRight" state="frozen"/>
      <selection activeCell="B9" sqref="B9"/>
      <selection pane="topRight" activeCell="C9" sqref="C9"/>
      <selection pane="bottomLeft" activeCell="B12" sqref="B12"/>
      <selection pane="bottomRight" activeCell="Y20" sqref="Y20"/>
    </sheetView>
  </sheetViews>
  <sheetFormatPr baseColWidth="10" defaultRowHeight="15" x14ac:dyDescent="0.25"/>
  <cols>
    <col min="1" max="1" width="20.85546875" style="1" customWidth="1"/>
    <col min="2" max="2" width="42" customWidth="1"/>
    <col min="3" max="3" width="40.42578125" style="126" customWidth="1"/>
    <col min="7" max="7" width="11.5703125" customWidth="1"/>
    <col min="8" max="8" width="5" customWidth="1"/>
    <col min="10" max="10" width="4.7109375" customWidth="1"/>
    <col min="11" max="11" width="5.5703125" customWidth="1"/>
    <col min="12" max="12" width="5.140625" customWidth="1"/>
    <col min="14" max="14" width="4.7109375" customWidth="1"/>
    <col min="16" max="16" width="4.5703125" customWidth="1"/>
    <col min="17" max="17" width="8" customWidth="1"/>
    <col min="18" max="18" width="4.85546875" customWidth="1"/>
    <col min="20" max="20" width="4.42578125" customWidth="1"/>
    <col min="21" max="21" width="7.42578125" customWidth="1"/>
  </cols>
  <sheetData>
    <row r="2" spans="1:21" s="1" customFormat="1" ht="15.75" thickBot="1" x14ac:dyDescent="0.3">
      <c r="C2" s="126"/>
    </row>
    <row r="3" spans="1:21" s="1" customFormat="1" x14ac:dyDescent="0.25">
      <c r="B3" s="301" t="s">
        <v>235</v>
      </c>
      <c r="C3" s="302"/>
      <c r="D3" s="302"/>
      <c r="E3" s="302"/>
      <c r="F3" s="302"/>
      <c r="G3" s="302"/>
      <c r="H3" s="302"/>
      <c r="I3" s="302"/>
      <c r="J3" s="302"/>
      <c r="K3" s="302"/>
      <c r="L3" s="302"/>
      <c r="M3" s="302"/>
      <c r="N3" s="302"/>
      <c r="O3" s="302"/>
      <c r="P3" s="302"/>
      <c r="Q3" s="302"/>
      <c r="R3" s="302"/>
      <c r="S3" s="302"/>
      <c r="T3" s="302"/>
      <c r="U3" s="303"/>
    </row>
    <row r="4" spans="1:21" s="1" customFormat="1" x14ac:dyDescent="0.25">
      <c r="B4" s="304"/>
      <c r="C4" s="305"/>
      <c r="D4" s="305"/>
      <c r="E4" s="305"/>
      <c r="F4" s="305"/>
      <c r="G4" s="305"/>
      <c r="H4" s="305"/>
      <c r="I4" s="305"/>
      <c r="J4" s="305"/>
      <c r="K4" s="305"/>
      <c r="L4" s="305"/>
      <c r="M4" s="305"/>
      <c r="N4" s="305"/>
      <c r="O4" s="305"/>
      <c r="P4" s="305"/>
      <c r="Q4" s="305"/>
      <c r="R4" s="305"/>
      <c r="S4" s="305"/>
      <c r="T4" s="305"/>
      <c r="U4" s="306"/>
    </row>
    <row r="5" spans="1:21" s="1" customFormat="1" x14ac:dyDescent="0.25">
      <c r="B5" s="304"/>
      <c r="C5" s="305"/>
      <c r="D5" s="305"/>
      <c r="E5" s="305"/>
      <c r="F5" s="305"/>
      <c r="G5" s="305"/>
      <c r="H5" s="305"/>
      <c r="I5" s="305"/>
      <c r="J5" s="305"/>
      <c r="K5" s="305"/>
      <c r="L5" s="305"/>
      <c r="M5" s="305"/>
      <c r="N5" s="305"/>
      <c r="O5" s="305"/>
      <c r="P5" s="305"/>
      <c r="Q5" s="305"/>
      <c r="R5" s="305"/>
      <c r="S5" s="305"/>
      <c r="T5" s="305"/>
      <c r="U5" s="306"/>
    </row>
    <row r="6" spans="1:21" s="1" customFormat="1" x14ac:dyDescent="0.25">
      <c r="B6" s="304"/>
      <c r="C6" s="305"/>
      <c r="D6" s="305"/>
      <c r="E6" s="305"/>
      <c r="F6" s="305"/>
      <c r="G6" s="305"/>
      <c r="H6" s="305"/>
      <c r="I6" s="305"/>
      <c r="J6" s="305"/>
      <c r="K6" s="305"/>
      <c r="L6" s="305"/>
      <c r="M6" s="305"/>
      <c r="N6" s="305"/>
      <c r="O6" s="305"/>
      <c r="P6" s="305"/>
      <c r="Q6" s="305"/>
      <c r="R6" s="305"/>
      <c r="S6" s="305"/>
      <c r="T6" s="305"/>
      <c r="U6" s="306"/>
    </row>
    <row r="7" spans="1:21" s="1" customFormat="1" x14ac:dyDescent="0.25">
      <c r="B7" s="304"/>
      <c r="C7" s="305"/>
      <c r="D7" s="305"/>
      <c r="E7" s="305"/>
      <c r="F7" s="305"/>
      <c r="G7" s="305"/>
      <c r="H7" s="305"/>
      <c r="I7" s="305"/>
      <c r="J7" s="305"/>
      <c r="K7" s="305"/>
      <c r="L7" s="305"/>
      <c r="M7" s="305"/>
      <c r="N7" s="305"/>
      <c r="O7" s="305"/>
      <c r="P7" s="305"/>
      <c r="Q7" s="305"/>
      <c r="R7" s="305"/>
      <c r="S7" s="305"/>
      <c r="T7" s="305"/>
      <c r="U7" s="306"/>
    </row>
    <row r="8" spans="1:21" s="1" customFormat="1" ht="15.75" thickBot="1" x14ac:dyDescent="0.3">
      <c r="B8" s="307"/>
      <c r="C8" s="308"/>
      <c r="D8" s="308"/>
      <c r="E8" s="308"/>
      <c r="F8" s="308"/>
      <c r="G8" s="308"/>
      <c r="H8" s="308"/>
      <c r="I8" s="308"/>
      <c r="J8" s="308"/>
      <c r="K8" s="308"/>
      <c r="L8" s="308"/>
      <c r="M8" s="308"/>
      <c r="N8" s="308"/>
      <c r="O8" s="308"/>
      <c r="P8" s="308"/>
      <c r="Q8" s="308"/>
      <c r="R8" s="308"/>
      <c r="S8" s="308"/>
      <c r="T8" s="308"/>
      <c r="U8" s="309"/>
    </row>
    <row r="9" spans="1:21" ht="15.75" x14ac:dyDescent="0.25">
      <c r="B9" s="310" t="s">
        <v>78</v>
      </c>
      <c r="C9" s="313" t="s">
        <v>79</v>
      </c>
      <c r="D9" s="316" t="s">
        <v>80</v>
      </c>
      <c r="E9" s="317"/>
      <c r="F9" s="317"/>
      <c r="G9" s="320" t="s">
        <v>81</v>
      </c>
      <c r="H9" s="320"/>
      <c r="I9" s="320"/>
      <c r="J9" s="320"/>
      <c r="K9" s="320"/>
      <c r="L9" s="320"/>
      <c r="M9" s="320"/>
      <c r="N9" s="320"/>
      <c r="O9" s="320"/>
      <c r="P9" s="320"/>
      <c r="Q9" s="320"/>
      <c r="R9" s="320"/>
      <c r="S9" s="320"/>
      <c r="T9" s="320"/>
      <c r="U9" s="321"/>
    </row>
    <row r="10" spans="1:21" ht="16.5" thickBot="1" x14ac:dyDescent="0.3">
      <c r="B10" s="311"/>
      <c r="C10" s="314"/>
      <c r="D10" s="318"/>
      <c r="E10" s="319"/>
      <c r="F10" s="319"/>
      <c r="G10" s="322" t="s">
        <v>82</v>
      </c>
      <c r="H10" s="322"/>
      <c r="I10" s="322"/>
      <c r="J10" s="322"/>
      <c r="K10" s="322"/>
      <c r="L10" s="322"/>
      <c r="M10" s="322"/>
      <c r="N10" s="322"/>
      <c r="O10" s="322"/>
      <c r="P10" s="322"/>
      <c r="Q10" s="322"/>
      <c r="R10" s="322"/>
      <c r="S10" s="322"/>
      <c r="T10" s="322"/>
      <c r="U10" s="323"/>
    </row>
    <row r="11" spans="1:21" ht="139.5" customHeight="1" thickBot="1" x14ac:dyDescent="0.3">
      <c r="B11" s="312"/>
      <c r="C11" s="315"/>
      <c r="D11" s="117" t="s">
        <v>83</v>
      </c>
      <c r="E11" s="118" t="s">
        <v>84</v>
      </c>
      <c r="F11" s="118" t="s">
        <v>85</v>
      </c>
      <c r="G11" s="119" t="s">
        <v>86</v>
      </c>
      <c r="H11" s="119" t="s">
        <v>73</v>
      </c>
      <c r="I11" s="119" t="s">
        <v>87</v>
      </c>
      <c r="J11" s="119" t="s">
        <v>73</v>
      </c>
      <c r="K11" s="119" t="s">
        <v>88</v>
      </c>
      <c r="L11" s="119" t="s">
        <v>73</v>
      </c>
      <c r="M11" s="119" t="s">
        <v>89</v>
      </c>
      <c r="N11" s="119" t="s">
        <v>73</v>
      </c>
      <c r="O11" s="119" t="s">
        <v>90</v>
      </c>
      <c r="P11" s="119" t="s">
        <v>73</v>
      </c>
      <c r="Q11" s="119" t="s">
        <v>91</v>
      </c>
      <c r="R11" s="119" t="s">
        <v>73</v>
      </c>
      <c r="S11" s="120" t="s">
        <v>92</v>
      </c>
      <c r="T11" s="121" t="s">
        <v>73</v>
      </c>
      <c r="U11" s="94" t="s">
        <v>93</v>
      </c>
    </row>
    <row r="12" spans="1:21" ht="25.5" customHeight="1" x14ac:dyDescent="0.25">
      <c r="A12" s="69" t="s">
        <v>141</v>
      </c>
      <c r="B12" s="110" t="s">
        <v>103</v>
      </c>
      <c r="C12" s="197" t="s">
        <v>240</v>
      </c>
      <c r="D12" s="114" t="s">
        <v>6</v>
      </c>
      <c r="E12" s="47"/>
      <c r="F12" s="47"/>
      <c r="G12" s="47" t="s">
        <v>31</v>
      </c>
      <c r="H12" s="47">
        <v>15</v>
      </c>
      <c r="I12" s="47" t="s">
        <v>31</v>
      </c>
      <c r="J12" s="47">
        <v>5</v>
      </c>
      <c r="K12" s="47" t="s">
        <v>32</v>
      </c>
      <c r="L12" s="47">
        <v>0</v>
      </c>
      <c r="M12" s="47" t="s">
        <v>31</v>
      </c>
      <c r="N12" s="47">
        <v>10</v>
      </c>
      <c r="O12" s="47" t="s">
        <v>31</v>
      </c>
      <c r="P12" s="47">
        <v>15</v>
      </c>
      <c r="Q12" s="47" t="s">
        <v>31</v>
      </c>
      <c r="R12" s="47">
        <v>10</v>
      </c>
      <c r="S12" s="47" t="s">
        <v>31</v>
      </c>
      <c r="T12" s="56">
        <f>IF(S12="SI","30")+IF(S12="NO","0")</f>
        <v>30</v>
      </c>
      <c r="U12" s="95">
        <f>H12+J12+L12+N12+P12+R12+T12</f>
        <v>85</v>
      </c>
    </row>
    <row r="13" spans="1:21" ht="46.5" customHeight="1" x14ac:dyDescent="0.25">
      <c r="A13" s="63" t="s">
        <v>141</v>
      </c>
      <c r="B13" s="111" t="s">
        <v>104</v>
      </c>
      <c r="C13" s="198" t="s">
        <v>241</v>
      </c>
      <c r="D13" s="115" t="s">
        <v>6</v>
      </c>
      <c r="E13" s="57"/>
      <c r="F13" s="57"/>
      <c r="G13" s="57" t="s">
        <v>31</v>
      </c>
      <c r="H13" s="57">
        <v>15</v>
      </c>
      <c r="I13" s="57" t="s">
        <v>31</v>
      </c>
      <c r="J13" s="57">
        <v>5</v>
      </c>
      <c r="K13" s="57" t="s">
        <v>32</v>
      </c>
      <c r="L13" s="57">
        <v>0</v>
      </c>
      <c r="M13" s="57" t="s">
        <v>31</v>
      </c>
      <c r="N13" s="57">
        <v>10</v>
      </c>
      <c r="O13" s="57" t="s">
        <v>31</v>
      </c>
      <c r="P13" s="57">
        <v>15</v>
      </c>
      <c r="Q13" s="57" t="s">
        <v>31</v>
      </c>
      <c r="R13" s="57">
        <v>10</v>
      </c>
      <c r="S13" s="57" t="s">
        <v>31</v>
      </c>
      <c r="T13" s="39">
        <f>IF(S13="SI","30")+IF(S13="NO","0")</f>
        <v>30</v>
      </c>
      <c r="U13" s="96">
        <f>H13+J13+L13+N13+P13+R13+T13</f>
        <v>85</v>
      </c>
    </row>
    <row r="14" spans="1:21" ht="24" x14ac:dyDescent="0.25">
      <c r="A14" s="63" t="s">
        <v>141</v>
      </c>
      <c r="B14" s="111" t="s">
        <v>105</v>
      </c>
      <c r="C14" s="198" t="s">
        <v>242</v>
      </c>
      <c r="D14" s="115" t="s">
        <v>6</v>
      </c>
      <c r="E14" s="57"/>
      <c r="F14" s="57"/>
      <c r="G14" s="57" t="s">
        <v>31</v>
      </c>
      <c r="H14" s="57">
        <v>15</v>
      </c>
      <c r="I14" s="57" t="s">
        <v>31</v>
      </c>
      <c r="J14" s="57">
        <v>5</v>
      </c>
      <c r="K14" s="57" t="s">
        <v>32</v>
      </c>
      <c r="L14" s="57">
        <v>0</v>
      </c>
      <c r="M14" s="57" t="s">
        <v>31</v>
      </c>
      <c r="N14" s="57">
        <v>10</v>
      </c>
      <c r="O14" s="57" t="s">
        <v>31</v>
      </c>
      <c r="P14" s="57">
        <v>15</v>
      </c>
      <c r="Q14" s="57" t="s">
        <v>32</v>
      </c>
      <c r="R14" s="57">
        <v>0</v>
      </c>
      <c r="S14" s="57" t="s">
        <v>31</v>
      </c>
      <c r="T14" s="39">
        <f>IF(S14="SI","30")+IF(S14="NO","0")</f>
        <v>30</v>
      </c>
      <c r="U14" s="96">
        <f t="shared" ref="U14:U19" si="0">H14+J14+L14+N14+P14+R14+T14</f>
        <v>75</v>
      </c>
    </row>
    <row r="15" spans="1:21" ht="29.45" customHeight="1" x14ac:dyDescent="0.25">
      <c r="A15" s="64" t="s">
        <v>141</v>
      </c>
      <c r="B15" s="111" t="s">
        <v>106</v>
      </c>
      <c r="C15" s="198" t="s">
        <v>243</v>
      </c>
      <c r="D15" s="115" t="s">
        <v>6</v>
      </c>
      <c r="E15" s="57"/>
      <c r="F15" s="57"/>
      <c r="G15" s="57" t="s">
        <v>31</v>
      </c>
      <c r="H15" s="57">
        <v>15</v>
      </c>
      <c r="I15" s="57" t="s">
        <v>31</v>
      </c>
      <c r="J15" s="57">
        <v>5</v>
      </c>
      <c r="K15" s="57" t="s">
        <v>32</v>
      </c>
      <c r="L15" s="57">
        <v>0</v>
      </c>
      <c r="M15" s="57" t="s">
        <v>31</v>
      </c>
      <c r="N15" s="57">
        <v>10</v>
      </c>
      <c r="O15" s="57" t="s">
        <v>31</v>
      </c>
      <c r="P15" s="57">
        <v>15</v>
      </c>
      <c r="Q15" s="57" t="s">
        <v>31</v>
      </c>
      <c r="R15" s="57">
        <v>10</v>
      </c>
      <c r="S15" s="57" t="s">
        <v>31</v>
      </c>
      <c r="T15" s="39">
        <f t="shared" ref="T15:T49" si="1">IF(S15="SI","30")+IF(S15="NO","0")</f>
        <v>30</v>
      </c>
      <c r="U15" s="96">
        <f>H15+J15+L15+N15+P15+R15+T15</f>
        <v>85</v>
      </c>
    </row>
    <row r="16" spans="1:21" ht="38.25" customHeight="1" x14ac:dyDescent="0.25">
      <c r="A16" s="63" t="s">
        <v>142</v>
      </c>
      <c r="B16" s="111" t="s">
        <v>107</v>
      </c>
      <c r="C16" s="199" t="s">
        <v>244</v>
      </c>
      <c r="D16" s="115" t="s">
        <v>6</v>
      </c>
      <c r="E16" s="57"/>
      <c r="F16" s="57"/>
      <c r="G16" s="57" t="s">
        <v>31</v>
      </c>
      <c r="H16" s="41">
        <v>15</v>
      </c>
      <c r="I16" s="57" t="s">
        <v>31</v>
      </c>
      <c r="J16" s="57">
        <v>5</v>
      </c>
      <c r="K16" s="57" t="s">
        <v>32</v>
      </c>
      <c r="L16" s="57">
        <v>0</v>
      </c>
      <c r="M16" s="57" t="s">
        <v>31</v>
      </c>
      <c r="N16" s="57">
        <v>10</v>
      </c>
      <c r="O16" s="57" t="s">
        <v>31</v>
      </c>
      <c r="P16" s="57">
        <v>15</v>
      </c>
      <c r="Q16" s="57" t="s">
        <v>31</v>
      </c>
      <c r="R16" s="57">
        <v>10</v>
      </c>
      <c r="S16" s="57" t="s">
        <v>31</v>
      </c>
      <c r="T16" s="39">
        <f t="shared" si="1"/>
        <v>30</v>
      </c>
      <c r="U16" s="96">
        <f t="shared" si="0"/>
        <v>85</v>
      </c>
    </row>
    <row r="17" spans="1:21" ht="38.25" customHeight="1" x14ac:dyDescent="0.25">
      <c r="A17" s="63" t="s">
        <v>143</v>
      </c>
      <c r="B17" s="111" t="s">
        <v>108</v>
      </c>
      <c r="C17" s="199" t="s">
        <v>245</v>
      </c>
      <c r="D17" s="115" t="s">
        <v>6</v>
      </c>
      <c r="E17" s="57"/>
      <c r="F17" s="57"/>
      <c r="G17" s="57" t="s">
        <v>31</v>
      </c>
      <c r="H17" s="41">
        <v>15</v>
      </c>
      <c r="I17" s="57" t="s">
        <v>31</v>
      </c>
      <c r="J17" s="57">
        <v>5</v>
      </c>
      <c r="K17" s="57" t="s">
        <v>31</v>
      </c>
      <c r="L17" s="57">
        <v>15</v>
      </c>
      <c r="M17" s="57" t="s">
        <v>31</v>
      </c>
      <c r="N17" s="57">
        <v>10</v>
      </c>
      <c r="O17" s="57" t="s">
        <v>31</v>
      </c>
      <c r="P17" s="57">
        <v>15</v>
      </c>
      <c r="Q17" s="57" t="s">
        <v>31</v>
      </c>
      <c r="R17" s="57">
        <v>10</v>
      </c>
      <c r="S17" s="57" t="s">
        <v>31</v>
      </c>
      <c r="T17" s="39">
        <f t="shared" si="1"/>
        <v>30</v>
      </c>
      <c r="U17" s="96">
        <f t="shared" si="0"/>
        <v>100</v>
      </c>
    </row>
    <row r="18" spans="1:21" ht="26.1" customHeight="1" x14ac:dyDescent="0.25">
      <c r="A18" s="65" t="s">
        <v>143</v>
      </c>
      <c r="B18" s="111" t="s">
        <v>109</v>
      </c>
      <c r="C18" s="199" t="s">
        <v>246</v>
      </c>
      <c r="D18" s="115" t="s">
        <v>6</v>
      </c>
      <c r="E18" s="57"/>
      <c r="F18" s="57"/>
      <c r="G18" s="57" t="s">
        <v>31</v>
      </c>
      <c r="H18" s="57">
        <v>15</v>
      </c>
      <c r="I18" s="57" t="s">
        <v>31</v>
      </c>
      <c r="J18" s="57">
        <v>5</v>
      </c>
      <c r="K18" s="57" t="s">
        <v>31</v>
      </c>
      <c r="L18" s="57">
        <v>15</v>
      </c>
      <c r="M18" s="57" t="s">
        <v>31</v>
      </c>
      <c r="N18" s="57">
        <v>10</v>
      </c>
      <c r="O18" s="57" t="s">
        <v>31</v>
      </c>
      <c r="P18" s="57">
        <v>15</v>
      </c>
      <c r="Q18" s="57" t="s">
        <v>31</v>
      </c>
      <c r="R18" s="57">
        <v>10</v>
      </c>
      <c r="S18" s="57" t="s">
        <v>31</v>
      </c>
      <c r="T18" s="39">
        <f t="shared" si="1"/>
        <v>30</v>
      </c>
      <c r="U18" s="96">
        <f t="shared" si="0"/>
        <v>100</v>
      </c>
    </row>
    <row r="19" spans="1:21" ht="47.45" customHeight="1" x14ac:dyDescent="0.25">
      <c r="A19" s="66" t="s">
        <v>143</v>
      </c>
      <c r="B19" s="112" t="s">
        <v>110</v>
      </c>
      <c r="C19" s="199" t="s">
        <v>255</v>
      </c>
      <c r="D19" s="115" t="s">
        <v>6</v>
      </c>
      <c r="E19" s="57"/>
      <c r="F19" s="57"/>
      <c r="G19" s="57" t="s">
        <v>31</v>
      </c>
      <c r="H19" s="57">
        <v>15</v>
      </c>
      <c r="I19" s="57" t="s">
        <v>31</v>
      </c>
      <c r="J19" s="57">
        <v>5</v>
      </c>
      <c r="K19" s="57" t="s">
        <v>32</v>
      </c>
      <c r="L19" s="57">
        <v>0</v>
      </c>
      <c r="M19" s="57" t="s">
        <v>31</v>
      </c>
      <c r="N19" s="57">
        <v>10</v>
      </c>
      <c r="O19" s="57" t="s">
        <v>31</v>
      </c>
      <c r="P19" s="57">
        <v>15</v>
      </c>
      <c r="Q19" s="57" t="s">
        <v>31</v>
      </c>
      <c r="R19" s="57">
        <v>10</v>
      </c>
      <c r="S19" s="57" t="s">
        <v>31</v>
      </c>
      <c r="T19" s="39">
        <f t="shared" si="1"/>
        <v>30</v>
      </c>
      <c r="U19" s="96">
        <f t="shared" si="0"/>
        <v>85</v>
      </c>
    </row>
    <row r="20" spans="1:21" ht="25.5" customHeight="1" x14ac:dyDescent="0.25">
      <c r="A20" s="64" t="s">
        <v>143</v>
      </c>
      <c r="B20" s="111" t="s">
        <v>111</v>
      </c>
      <c r="C20" s="199" t="s">
        <v>249</v>
      </c>
      <c r="D20" s="115" t="s">
        <v>6</v>
      </c>
      <c r="E20" s="57"/>
      <c r="F20" s="57"/>
      <c r="G20" s="57" t="s">
        <v>31</v>
      </c>
      <c r="H20" s="57">
        <v>15</v>
      </c>
      <c r="I20" s="57" t="s">
        <v>31</v>
      </c>
      <c r="J20" s="57">
        <v>5</v>
      </c>
      <c r="K20" s="57" t="s">
        <v>31</v>
      </c>
      <c r="L20" s="57">
        <v>15</v>
      </c>
      <c r="M20" s="57" t="s">
        <v>31</v>
      </c>
      <c r="N20" s="57">
        <v>10</v>
      </c>
      <c r="O20" s="57" t="s">
        <v>31</v>
      </c>
      <c r="P20" s="57">
        <v>15</v>
      </c>
      <c r="Q20" s="57" t="s">
        <v>31</v>
      </c>
      <c r="R20" s="57">
        <v>10</v>
      </c>
      <c r="S20" s="57" t="s">
        <v>31</v>
      </c>
      <c r="T20" s="39">
        <f t="shared" si="1"/>
        <v>30</v>
      </c>
      <c r="U20" s="96">
        <f>H20+J20+L20+N20+P20+R20+T20</f>
        <v>100</v>
      </c>
    </row>
    <row r="21" spans="1:21" ht="33.75" x14ac:dyDescent="0.25">
      <c r="A21" s="66" t="s">
        <v>143</v>
      </c>
      <c r="B21" s="112" t="s">
        <v>112</v>
      </c>
      <c r="C21" s="199" t="s">
        <v>250</v>
      </c>
      <c r="D21" s="115" t="s">
        <v>6</v>
      </c>
      <c r="E21" s="57"/>
      <c r="F21" s="57"/>
      <c r="G21" s="57" t="s">
        <v>31</v>
      </c>
      <c r="H21" s="57">
        <v>15</v>
      </c>
      <c r="I21" s="58" t="s">
        <v>31</v>
      </c>
      <c r="J21" s="57">
        <v>5</v>
      </c>
      <c r="K21" s="57" t="s">
        <v>32</v>
      </c>
      <c r="L21" s="57">
        <v>0</v>
      </c>
      <c r="M21" s="57" t="s">
        <v>31</v>
      </c>
      <c r="N21" s="57">
        <v>10</v>
      </c>
      <c r="O21" s="57" t="s">
        <v>31</v>
      </c>
      <c r="P21" s="57">
        <v>15</v>
      </c>
      <c r="Q21" s="57" t="s">
        <v>31</v>
      </c>
      <c r="R21" s="57">
        <v>10</v>
      </c>
      <c r="S21" s="57" t="s">
        <v>31</v>
      </c>
      <c r="T21" s="39">
        <f t="shared" si="1"/>
        <v>30</v>
      </c>
      <c r="U21" s="96">
        <f>H21+J21+L21+N21+P21+R21+T21</f>
        <v>85</v>
      </c>
    </row>
    <row r="22" spans="1:21" ht="22.5" x14ac:dyDescent="0.25">
      <c r="A22" s="67" t="s">
        <v>144</v>
      </c>
      <c r="B22" s="111" t="s">
        <v>113</v>
      </c>
      <c r="C22" s="198" t="s">
        <v>251</v>
      </c>
      <c r="D22" s="115" t="s">
        <v>6</v>
      </c>
      <c r="E22" s="57"/>
      <c r="F22" s="57"/>
      <c r="G22" s="57" t="s">
        <v>31</v>
      </c>
      <c r="H22" s="57">
        <v>15</v>
      </c>
      <c r="I22" s="57" t="s">
        <v>31</v>
      </c>
      <c r="J22" s="57">
        <v>5</v>
      </c>
      <c r="K22" s="57" t="s">
        <v>31</v>
      </c>
      <c r="L22" s="57">
        <v>15</v>
      </c>
      <c r="M22" s="57" t="s">
        <v>32</v>
      </c>
      <c r="N22" s="57">
        <v>0</v>
      </c>
      <c r="O22" s="57" t="s">
        <v>31</v>
      </c>
      <c r="P22" s="57">
        <v>15</v>
      </c>
      <c r="Q22" s="57" t="s">
        <v>31</v>
      </c>
      <c r="R22" s="57">
        <v>10</v>
      </c>
      <c r="S22" s="57" t="s">
        <v>31</v>
      </c>
      <c r="T22" s="39">
        <f t="shared" si="1"/>
        <v>30</v>
      </c>
      <c r="U22" s="96">
        <f t="shared" ref="U22:U47" si="2">H22+J22+L22+N22+P22+R22+T22</f>
        <v>90</v>
      </c>
    </row>
    <row r="23" spans="1:21" ht="22.5" x14ac:dyDescent="0.25">
      <c r="A23" s="65" t="s">
        <v>145</v>
      </c>
      <c r="B23" s="111" t="s">
        <v>114</v>
      </c>
      <c r="C23" s="198" t="s">
        <v>252</v>
      </c>
      <c r="D23" s="115"/>
      <c r="E23" s="57"/>
      <c r="F23" s="57"/>
      <c r="G23" s="57" t="s">
        <v>31</v>
      </c>
      <c r="H23" s="57">
        <v>15</v>
      </c>
      <c r="I23" s="57" t="s">
        <v>31</v>
      </c>
      <c r="J23" s="57">
        <v>5</v>
      </c>
      <c r="K23" s="57" t="s">
        <v>32</v>
      </c>
      <c r="L23" s="57">
        <v>0</v>
      </c>
      <c r="M23" s="57" t="s">
        <v>31</v>
      </c>
      <c r="N23" s="57">
        <v>10</v>
      </c>
      <c r="O23" s="57" t="s">
        <v>31</v>
      </c>
      <c r="P23" s="57">
        <v>15</v>
      </c>
      <c r="Q23" s="57" t="s">
        <v>31</v>
      </c>
      <c r="R23" s="57">
        <v>10</v>
      </c>
      <c r="S23" s="57" t="s">
        <v>31</v>
      </c>
      <c r="T23" s="39">
        <f t="shared" si="1"/>
        <v>30</v>
      </c>
      <c r="U23" s="96">
        <f t="shared" si="2"/>
        <v>85</v>
      </c>
    </row>
    <row r="24" spans="1:21" x14ac:dyDescent="0.25">
      <c r="A24" s="65" t="s">
        <v>146</v>
      </c>
      <c r="B24" s="111" t="s">
        <v>115</v>
      </c>
      <c r="C24" s="199" t="s">
        <v>253</v>
      </c>
      <c r="D24" s="115" t="s">
        <v>6</v>
      </c>
      <c r="E24" s="57"/>
      <c r="F24" s="57"/>
      <c r="G24" s="57" t="s">
        <v>31</v>
      </c>
      <c r="H24" s="55">
        <v>15</v>
      </c>
      <c r="I24" s="57" t="s">
        <v>31</v>
      </c>
      <c r="J24" s="57">
        <v>5</v>
      </c>
      <c r="K24" s="57" t="s">
        <v>32</v>
      </c>
      <c r="L24" s="57">
        <v>0</v>
      </c>
      <c r="M24" s="57" t="s">
        <v>31</v>
      </c>
      <c r="N24" s="57">
        <v>10</v>
      </c>
      <c r="O24" s="57" t="s">
        <v>31</v>
      </c>
      <c r="P24" s="57">
        <v>15</v>
      </c>
      <c r="Q24" s="57" t="s">
        <v>31</v>
      </c>
      <c r="R24" s="57">
        <v>10</v>
      </c>
      <c r="S24" s="57" t="s">
        <v>31</v>
      </c>
      <c r="T24" s="39">
        <f t="shared" si="1"/>
        <v>30</v>
      </c>
      <c r="U24" s="96">
        <f t="shared" si="2"/>
        <v>85</v>
      </c>
    </row>
    <row r="25" spans="1:21" ht="24" x14ac:dyDescent="0.25">
      <c r="A25" s="67" t="s">
        <v>146</v>
      </c>
      <c r="B25" s="111" t="s">
        <v>116</v>
      </c>
      <c r="C25" s="198" t="s">
        <v>254</v>
      </c>
      <c r="D25" s="115" t="s">
        <v>6</v>
      </c>
      <c r="E25" s="57"/>
      <c r="F25" s="57"/>
      <c r="G25" s="57" t="s">
        <v>31</v>
      </c>
      <c r="H25" s="57">
        <v>15</v>
      </c>
      <c r="I25" s="57" t="s">
        <v>31</v>
      </c>
      <c r="J25" s="57">
        <v>5</v>
      </c>
      <c r="K25" s="57" t="s">
        <v>32</v>
      </c>
      <c r="L25" s="57">
        <v>0</v>
      </c>
      <c r="M25" s="57" t="s">
        <v>31</v>
      </c>
      <c r="N25" s="57">
        <v>10</v>
      </c>
      <c r="O25" s="57" t="s">
        <v>31</v>
      </c>
      <c r="P25" s="57">
        <v>15</v>
      </c>
      <c r="Q25" s="57" t="s">
        <v>31</v>
      </c>
      <c r="R25" s="57">
        <v>10</v>
      </c>
      <c r="S25" s="57" t="s">
        <v>31</v>
      </c>
      <c r="T25" s="39">
        <f t="shared" si="1"/>
        <v>30</v>
      </c>
      <c r="U25" s="96">
        <f t="shared" si="2"/>
        <v>85</v>
      </c>
    </row>
    <row r="26" spans="1:21" x14ac:dyDescent="0.25">
      <c r="A26" s="65" t="s">
        <v>147</v>
      </c>
      <c r="B26" s="112" t="s">
        <v>117</v>
      </c>
      <c r="C26" s="198" t="s">
        <v>255</v>
      </c>
      <c r="D26" s="115" t="s">
        <v>6</v>
      </c>
      <c r="E26" s="57"/>
      <c r="F26" s="57"/>
      <c r="G26" s="57" t="s">
        <v>32</v>
      </c>
      <c r="H26" s="57">
        <v>0</v>
      </c>
      <c r="I26" s="57" t="s">
        <v>32</v>
      </c>
      <c r="J26" s="57">
        <v>0</v>
      </c>
      <c r="K26" s="57" t="s">
        <v>32</v>
      </c>
      <c r="L26" s="57">
        <v>0</v>
      </c>
      <c r="M26" s="57" t="s">
        <v>32</v>
      </c>
      <c r="N26" s="57">
        <v>0</v>
      </c>
      <c r="O26" s="57" t="s">
        <v>32</v>
      </c>
      <c r="P26" s="57">
        <v>0</v>
      </c>
      <c r="Q26" s="57" t="s">
        <v>32</v>
      </c>
      <c r="R26" s="57">
        <v>0</v>
      </c>
      <c r="S26" s="57" t="s">
        <v>31</v>
      </c>
      <c r="T26" s="39">
        <f t="shared" si="1"/>
        <v>30</v>
      </c>
      <c r="U26" s="96">
        <f t="shared" si="2"/>
        <v>30</v>
      </c>
    </row>
    <row r="27" spans="1:21" ht="22.5" x14ac:dyDescent="0.25">
      <c r="A27" s="68" t="s">
        <v>147</v>
      </c>
      <c r="B27" s="112" t="s">
        <v>118</v>
      </c>
      <c r="C27" s="198" t="s">
        <v>255</v>
      </c>
      <c r="D27" s="115" t="s">
        <v>6</v>
      </c>
      <c r="E27" s="57"/>
      <c r="F27" s="57"/>
      <c r="G27" s="57" t="s">
        <v>32</v>
      </c>
      <c r="H27" s="57">
        <v>0</v>
      </c>
      <c r="I27" s="57" t="s">
        <v>31</v>
      </c>
      <c r="J27" s="57">
        <v>5</v>
      </c>
      <c r="K27" s="57" t="s">
        <v>32</v>
      </c>
      <c r="L27" s="57">
        <v>0</v>
      </c>
      <c r="M27" s="57" t="s">
        <v>32</v>
      </c>
      <c r="N27" s="57">
        <v>0</v>
      </c>
      <c r="O27" s="57" t="s">
        <v>31</v>
      </c>
      <c r="P27" s="57">
        <v>15</v>
      </c>
      <c r="Q27" s="57" t="s">
        <v>31</v>
      </c>
      <c r="R27" s="57">
        <v>10</v>
      </c>
      <c r="S27" s="57" t="s">
        <v>31</v>
      </c>
      <c r="T27" s="39">
        <f t="shared" si="1"/>
        <v>30</v>
      </c>
      <c r="U27" s="96">
        <f t="shared" si="2"/>
        <v>60</v>
      </c>
    </row>
    <row r="28" spans="1:21" ht="29.45" customHeight="1" x14ac:dyDescent="0.25">
      <c r="A28" s="65" t="s">
        <v>147</v>
      </c>
      <c r="B28" s="111" t="s">
        <v>119</v>
      </c>
      <c r="C28" s="198" t="s">
        <v>256</v>
      </c>
      <c r="D28" s="115" t="s">
        <v>6</v>
      </c>
      <c r="E28" s="57"/>
      <c r="F28" s="57"/>
      <c r="G28" s="57" t="s">
        <v>31</v>
      </c>
      <c r="H28" s="57">
        <v>15</v>
      </c>
      <c r="I28" s="57" t="s">
        <v>31</v>
      </c>
      <c r="J28" s="57">
        <v>5</v>
      </c>
      <c r="K28" s="57" t="s">
        <v>32</v>
      </c>
      <c r="L28" s="57">
        <v>0</v>
      </c>
      <c r="M28" s="57" t="s">
        <v>32</v>
      </c>
      <c r="N28" s="57">
        <v>0</v>
      </c>
      <c r="O28" s="57" t="s">
        <v>31</v>
      </c>
      <c r="P28" s="57">
        <v>15</v>
      </c>
      <c r="Q28" s="57" t="s">
        <v>31</v>
      </c>
      <c r="R28" s="57">
        <v>10</v>
      </c>
      <c r="S28" s="57" t="s">
        <v>31</v>
      </c>
      <c r="T28" s="39">
        <f t="shared" si="1"/>
        <v>30</v>
      </c>
      <c r="U28" s="96">
        <f t="shared" si="2"/>
        <v>75</v>
      </c>
    </row>
    <row r="29" spans="1:21" ht="26.45" customHeight="1" x14ac:dyDescent="0.25">
      <c r="A29" s="65" t="s">
        <v>148</v>
      </c>
      <c r="B29" s="111" t="s">
        <v>120</v>
      </c>
      <c r="C29" s="198" t="s">
        <v>257</v>
      </c>
      <c r="D29" s="115" t="s">
        <v>6</v>
      </c>
      <c r="E29" s="57"/>
      <c r="F29" s="57"/>
      <c r="G29" s="57" t="s">
        <v>32</v>
      </c>
      <c r="H29" s="57">
        <v>0</v>
      </c>
      <c r="I29" s="57" t="s">
        <v>31</v>
      </c>
      <c r="J29" s="57">
        <v>5</v>
      </c>
      <c r="K29" s="57" t="s">
        <v>32</v>
      </c>
      <c r="L29" s="57">
        <v>0</v>
      </c>
      <c r="M29" s="57" t="s">
        <v>32</v>
      </c>
      <c r="N29" s="57">
        <v>0</v>
      </c>
      <c r="O29" s="57" t="s">
        <v>31</v>
      </c>
      <c r="P29" s="57">
        <v>15</v>
      </c>
      <c r="Q29" s="57" t="s">
        <v>31</v>
      </c>
      <c r="R29" s="57">
        <v>10</v>
      </c>
      <c r="S29" s="57" t="s">
        <v>31</v>
      </c>
      <c r="T29" s="39">
        <f t="shared" si="1"/>
        <v>30</v>
      </c>
      <c r="U29" s="96">
        <f t="shared" si="2"/>
        <v>60</v>
      </c>
    </row>
    <row r="30" spans="1:21" ht="33.950000000000003" customHeight="1" x14ac:dyDescent="0.25">
      <c r="A30" s="67" t="s">
        <v>148</v>
      </c>
      <c r="B30" s="111" t="s">
        <v>121</v>
      </c>
      <c r="C30" s="198" t="s">
        <v>257</v>
      </c>
      <c r="D30" s="115" t="s">
        <v>6</v>
      </c>
      <c r="E30" s="57"/>
      <c r="F30" s="57"/>
      <c r="G30" s="57" t="s">
        <v>31</v>
      </c>
      <c r="H30" s="57">
        <v>15</v>
      </c>
      <c r="I30" s="57" t="s">
        <v>31</v>
      </c>
      <c r="J30" s="57">
        <v>5</v>
      </c>
      <c r="K30" s="57" t="s">
        <v>31</v>
      </c>
      <c r="L30" s="57">
        <v>15</v>
      </c>
      <c r="M30" s="57" t="s">
        <v>32</v>
      </c>
      <c r="N30" s="57">
        <v>0</v>
      </c>
      <c r="O30" s="57" t="s">
        <v>31</v>
      </c>
      <c r="P30" s="57">
        <v>15</v>
      </c>
      <c r="Q30" s="57" t="s">
        <v>31</v>
      </c>
      <c r="R30" s="57">
        <v>10</v>
      </c>
      <c r="S30" s="57" t="s">
        <v>31</v>
      </c>
      <c r="T30" s="39">
        <f t="shared" si="1"/>
        <v>30</v>
      </c>
      <c r="U30" s="96">
        <f t="shared" si="2"/>
        <v>90</v>
      </c>
    </row>
    <row r="31" spans="1:21" ht="28.5" customHeight="1" x14ac:dyDescent="0.25">
      <c r="A31" s="67" t="s">
        <v>148</v>
      </c>
      <c r="B31" s="111" t="s">
        <v>122</v>
      </c>
      <c r="C31" s="198" t="s">
        <v>258</v>
      </c>
      <c r="D31" s="115" t="s">
        <v>6</v>
      </c>
      <c r="E31" s="57"/>
      <c r="F31" s="57"/>
      <c r="G31" s="57" t="s">
        <v>31</v>
      </c>
      <c r="H31" s="57">
        <v>15</v>
      </c>
      <c r="I31" s="57" t="s">
        <v>31</v>
      </c>
      <c r="J31" s="57">
        <v>5</v>
      </c>
      <c r="K31" s="57" t="s">
        <v>32</v>
      </c>
      <c r="L31" s="57">
        <v>0</v>
      </c>
      <c r="M31" s="57" t="s">
        <v>31</v>
      </c>
      <c r="N31" s="57">
        <v>10</v>
      </c>
      <c r="O31" s="57" t="s">
        <v>31</v>
      </c>
      <c r="P31" s="57">
        <v>15</v>
      </c>
      <c r="Q31" s="57" t="s">
        <v>31</v>
      </c>
      <c r="R31" s="57">
        <v>10</v>
      </c>
      <c r="S31" s="57" t="s">
        <v>31</v>
      </c>
      <c r="T31" s="39">
        <f t="shared" si="1"/>
        <v>30</v>
      </c>
      <c r="U31" s="96">
        <f t="shared" si="2"/>
        <v>85</v>
      </c>
    </row>
    <row r="32" spans="1:21" ht="36.6" customHeight="1" x14ac:dyDescent="0.25">
      <c r="A32" s="67" t="s">
        <v>149</v>
      </c>
      <c r="B32" s="111" t="s">
        <v>123</v>
      </c>
      <c r="C32" s="198" t="s">
        <v>259</v>
      </c>
      <c r="D32" s="115" t="s">
        <v>6</v>
      </c>
      <c r="E32" s="57"/>
      <c r="F32" s="57"/>
      <c r="G32" s="57" t="s">
        <v>31</v>
      </c>
      <c r="H32" s="57">
        <v>15</v>
      </c>
      <c r="I32" s="57" t="s">
        <v>31</v>
      </c>
      <c r="J32" s="57">
        <v>5</v>
      </c>
      <c r="K32" s="57" t="s">
        <v>32</v>
      </c>
      <c r="L32" s="57">
        <v>0</v>
      </c>
      <c r="M32" s="57" t="s">
        <v>31</v>
      </c>
      <c r="N32" s="57">
        <v>10</v>
      </c>
      <c r="O32" s="57" t="s">
        <v>31</v>
      </c>
      <c r="P32" s="57">
        <v>15</v>
      </c>
      <c r="Q32" s="57" t="s">
        <v>31</v>
      </c>
      <c r="R32" s="57">
        <v>10</v>
      </c>
      <c r="S32" s="57" t="s">
        <v>31</v>
      </c>
      <c r="T32" s="39">
        <f t="shared" si="1"/>
        <v>30</v>
      </c>
      <c r="U32" s="96">
        <f t="shared" si="2"/>
        <v>85</v>
      </c>
    </row>
    <row r="33" spans="1:21" ht="92.1" customHeight="1" x14ac:dyDescent="0.25">
      <c r="A33" s="64" t="s">
        <v>150</v>
      </c>
      <c r="B33" s="111" t="s">
        <v>124</v>
      </c>
      <c r="C33" s="198" t="s">
        <v>260</v>
      </c>
      <c r="D33" s="115" t="s">
        <v>6</v>
      </c>
      <c r="E33" s="57"/>
      <c r="F33" s="57"/>
      <c r="G33" s="57" t="s">
        <v>31</v>
      </c>
      <c r="H33" s="57">
        <v>15</v>
      </c>
      <c r="I33" s="57" t="s">
        <v>31</v>
      </c>
      <c r="J33" s="57">
        <v>5</v>
      </c>
      <c r="K33" s="57" t="s">
        <v>32</v>
      </c>
      <c r="L33" s="57">
        <v>0</v>
      </c>
      <c r="M33" s="57" t="s">
        <v>32</v>
      </c>
      <c r="N33" s="57">
        <v>0</v>
      </c>
      <c r="O33" s="57" t="s">
        <v>31</v>
      </c>
      <c r="P33" s="57">
        <v>15</v>
      </c>
      <c r="Q33" s="57" t="s">
        <v>31</v>
      </c>
      <c r="R33" s="57">
        <v>10</v>
      </c>
      <c r="S33" s="57" t="s">
        <v>31</v>
      </c>
      <c r="T33" s="39">
        <f t="shared" si="1"/>
        <v>30</v>
      </c>
      <c r="U33" s="96">
        <f t="shared" si="2"/>
        <v>75</v>
      </c>
    </row>
    <row r="34" spans="1:21" ht="45" customHeight="1" x14ac:dyDescent="0.25">
      <c r="A34" s="67" t="s">
        <v>151</v>
      </c>
      <c r="B34" s="111" t="s">
        <v>125</v>
      </c>
      <c r="C34" s="198" t="s">
        <v>261</v>
      </c>
      <c r="D34" s="115" t="s">
        <v>6</v>
      </c>
      <c r="E34" s="57"/>
      <c r="F34" s="57"/>
      <c r="G34" s="57" t="s">
        <v>31</v>
      </c>
      <c r="H34" s="57">
        <v>15</v>
      </c>
      <c r="I34" s="57" t="s">
        <v>31</v>
      </c>
      <c r="J34" s="57">
        <v>5</v>
      </c>
      <c r="K34" s="57" t="s">
        <v>32</v>
      </c>
      <c r="L34" s="57">
        <v>0</v>
      </c>
      <c r="M34" s="57" t="s">
        <v>31</v>
      </c>
      <c r="N34" s="57">
        <v>10</v>
      </c>
      <c r="O34" s="57" t="s">
        <v>31</v>
      </c>
      <c r="P34" s="57">
        <v>15</v>
      </c>
      <c r="Q34" s="57" t="s">
        <v>31</v>
      </c>
      <c r="R34" s="57">
        <v>10</v>
      </c>
      <c r="S34" s="57" t="s">
        <v>31</v>
      </c>
      <c r="T34" s="39">
        <f t="shared" si="1"/>
        <v>30</v>
      </c>
      <c r="U34" s="96">
        <f t="shared" si="2"/>
        <v>85</v>
      </c>
    </row>
    <row r="35" spans="1:21" ht="27" customHeight="1" x14ac:dyDescent="0.25">
      <c r="A35" s="65" t="s">
        <v>152</v>
      </c>
      <c r="B35" s="111" t="s">
        <v>126</v>
      </c>
      <c r="C35" s="199" t="s">
        <v>262</v>
      </c>
      <c r="D35" s="115" t="s">
        <v>6</v>
      </c>
      <c r="E35" s="57"/>
      <c r="F35" s="57"/>
      <c r="G35" s="57" t="s">
        <v>31</v>
      </c>
      <c r="H35" s="57">
        <v>15</v>
      </c>
      <c r="I35" s="57" t="s">
        <v>31</v>
      </c>
      <c r="J35" s="57">
        <v>5</v>
      </c>
      <c r="K35" s="57" t="s">
        <v>32</v>
      </c>
      <c r="L35" s="57">
        <v>0</v>
      </c>
      <c r="M35" s="57" t="s">
        <v>31</v>
      </c>
      <c r="N35" s="57">
        <v>10</v>
      </c>
      <c r="O35" s="57" t="s">
        <v>31</v>
      </c>
      <c r="P35" s="57">
        <v>15</v>
      </c>
      <c r="Q35" s="57" t="s">
        <v>31</v>
      </c>
      <c r="R35" s="57">
        <v>10</v>
      </c>
      <c r="S35" s="57" t="s">
        <v>31</v>
      </c>
      <c r="T35" s="39">
        <f t="shared" si="1"/>
        <v>30</v>
      </c>
      <c r="U35" s="96">
        <f t="shared" si="2"/>
        <v>85</v>
      </c>
    </row>
    <row r="36" spans="1:21" ht="28.5" customHeight="1" x14ac:dyDescent="0.25">
      <c r="A36" s="65" t="s">
        <v>152</v>
      </c>
      <c r="B36" s="111" t="s">
        <v>127</v>
      </c>
      <c r="C36" s="198" t="s">
        <v>263</v>
      </c>
      <c r="D36" s="115" t="s">
        <v>6</v>
      </c>
      <c r="E36" s="57"/>
      <c r="F36" s="57"/>
      <c r="G36" s="57" t="s">
        <v>31</v>
      </c>
      <c r="H36" s="57">
        <v>15</v>
      </c>
      <c r="I36" s="57" t="s">
        <v>31</v>
      </c>
      <c r="J36" s="57">
        <v>5</v>
      </c>
      <c r="K36" s="57" t="s">
        <v>32</v>
      </c>
      <c r="L36" s="57">
        <v>0</v>
      </c>
      <c r="M36" s="57" t="s">
        <v>31</v>
      </c>
      <c r="N36" s="57">
        <v>10</v>
      </c>
      <c r="O36" s="57" t="s">
        <v>31</v>
      </c>
      <c r="P36" s="57">
        <v>15</v>
      </c>
      <c r="Q36" s="57" t="s">
        <v>31</v>
      </c>
      <c r="R36" s="57">
        <v>10</v>
      </c>
      <c r="S36" s="57" t="s">
        <v>31</v>
      </c>
      <c r="T36" s="39">
        <f t="shared" si="1"/>
        <v>30</v>
      </c>
      <c r="U36" s="96">
        <f t="shared" si="2"/>
        <v>85</v>
      </c>
    </row>
    <row r="37" spans="1:21" x14ac:dyDescent="0.25">
      <c r="A37" s="66" t="s">
        <v>153</v>
      </c>
      <c r="B37" s="112" t="s">
        <v>128</v>
      </c>
      <c r="C37" s="198" t="s">
        <v>264</v>
      </c>
      <c r="D37" s="115" t="s">
        <v>6</v>
      </c>
      <c r="E37" s="57"/>
      <c r="F37" s="57"/>
      <c r="G37" s="57" t="s">
        <v>31</v>
      </c>
      <c r="H37" s="57">
        <v>15</v>
      </c>
      <c r="I37" s="57" t="s">
        <v>31</v>
      </c>
      <c r="J37" s="57">
        <v>5</v>
      </c>
      <c r="K37" s="57" t="s">
        <v>32</v>
      </c>
      <c r="L37" s="57">
        <v>0</v>
      </c>
      <c r="M37" s="57" t="s">
        <v>31</v>
      </c>
      <c r="N37" s="57">
        <v>10</v>
      </c>
      <c r="O37" s="57" t="s">
        <v>31</v>
      </c>
      <c r="P37" s="57">
        <v>15</v>
      </c>
      <c r="Q37" s="57" t="s">
        <v>31</v>
      </c>
      <c r="R37" s="57">
        <v>10</v>
      </c>
      <c r="S37" s="57" t="s">
        <v>31</v>
      </c>
      <c r="T37" s="39">
        <f t="shared" si="1"/>
        <v>30</v>
      </c>
      <c r="U37" s="96">
        <f t="shared" si="2"/>
        <v>85</v>
      </c>
    </row>
    <row r="38" spans="1:21" ht="50.1" customHeight="1" x14ac:dyDescent="0.25">
      <c r="A38" s="66" t="s">
        <v>153</v>
      </c>
      <c r="B38" s="112" t="s">
        <v>129</v>
      </c>
      <c r="C38" s="198" t="s">
        <v>276</v>
      </c>
      <c r="D38" s="115" t="s">
        <v>6</v>
      </c>
      <c r="E38" s="57"/>
      <c r="F38" s="57"/>
      <c r="G38" s="57" t="s">
        <v>31</v>
      </c>
      <c r="H38" s="57">
        <v>15</v>
      </c>
      <c r="I38" s="57" t="s">
        <v>31</v>
      </c>
      <c r="J38" s="57">
        <v>5</v>
      </c>
      <c r="K38" s="57" t="s">
        <v>32</v>
      </c>
      <c r="L38" s="57">
        <v>0</v>
      </c>
      <c r="M38" s="57" t="s">
        <v>31</v>
      </c>
      <c r="N38" s="57">
        <v>10</v>
      </c>
      <c r="O38" s="57" t="s">
        <v>31</v>
      </c>
      <c r="P38" s="57">
        <v>15</v>
      </c>
      <c r="Q38" s="57" t="s">
        <v>31</v>
      </c>
      <c r="R38" s="57">
        <v>10</v>
      </c>
      <c r="S38" s="57" t="s">
        <v>31</v>
      </c>
      <c r="T38" s="39">
        <f t="shared" si="1"/>
        <v>30</v>
      </c>
      <c r="U38" s="96">
        <f t="shared" si="2"/>
        <v>85</v>
      </c>
    </row>
    <row r="39" spans="1:21" ht="37.5" customHeight="1" x14ac:dyDescent="0.25">
      <c r="A39" s="64" t="s">
        <v>154</v>
      </c>
      <c r="B39" s="111" t="s">
        <v>130</v>
      </c>
      <c r="C39" s="198" t="s">
        <v>277</v>
      </c>
      <c r="D39" s="115" t="s">
        <v>6</v>
      </c>
      <c r="E39" s="57"/>
      <c r="F39" s="57"/>
      <c r="G39" s="57" t="s">
        <v>32</v>
      </c>
      <c r="H39" s="57">
        <v>0</v>
      </c>
      <c r="I39" s="57" t="s">
        <v>31</v>
      </c>
      <c r="J39" s="57">
        <v>5</v>
      </c>
      <c r="K39" s="57" t="s">
        <v>32</v>
      </c>
      <c r="L39" s="57">
        <v>0</v>
      </c>
      <c r="M39" s="57" t="s">
        <v>31</v>
      </c>
      <c r="N39" s="57">
        <v>10</v>
      </c>
      <c r="O39" s="57" t="s">
        <v>31</v>
      </c>
      <c r="P39" s="57">
        <v>15</v>
      </c>
      <c r="Q39" s="57" t="s">
        <v>31</v>
      </c>
      <c r="R39" s="57">
        <v>10</v>
      </c>
      <c r="S39" s="57" t="s">
        <v>31</v>
      </c>
      <c r="T39" s="39">
        <f t="shared" si="1"/>
        <v>30</v>
      </c>
      <c r="U39" s="96">
        <f t="shared" si="2"/>
        <v>70</v>
      </c>
    </row>
    <row r="40" spans="1:21" ht="22.5" x14ac:dyDescent="0.25">
      <c r="A40" s="66" t="s">
        <v>155</v>
      </c>
      <c r="B40" s="112" t="s">
        <v>131</v>
      </c>
      <c r="C40" s="198" t="s">
        <v>265</v>
      </c>
      <c r="D40" s="115" t="s">
        <v>6</v>
      </c>
      <c r="E40" s="57"/>
      <c r="F40" s="57"/>
      <c r="G40" s="57" t="s">
        <v>31</v>
      </c>
      <c r="H40" s="57">
        <v>15</v>
      </c>
      <c r="I40" s="57" t="s">
        <v>31</v>
      </c>
      <c r="J40" s="57">
        <v>5</v>
      </c>
      <c r="K40" s="57" t="s">
        <v>32</v>
      </c>
      <c r="L40" s="57">
        <v>0</v>
      </c>
      <c r="M40" s="57" t="s">
        <v>31</v>
      </c>
      <c r="N40" s="57">
        <v>10</v>
      </c>
      <c r="O40" s="57" t="s">
        <v>31</v>
      </c>
      <c r="P40" s="57">
        <v>15</v>
      </c>
      <c r="Q40" s="57" t="s">
        <v>31</v>
      </c>
      <c r="R40" s="57">
        <v>10</v>
      </c>
      <c r="S40" s="57" t="s">
        <v>31</v>
      </c>
      <c r="T40" s="39">
        <f t="shared" si="1"/>
        <v>30</v>
      </c>
      <c r="U40" s="96">
        <f t="shared" si="2"/>
        <v>85</v>
      </c>
    </row>
    <row r="41" spans="1:21" ht="22.5" x14ac:dyDescent="0.25">
      <c r="A41" s="66" t="s">
        <v>155</v>
      </c>
      <c r="B41" s="112" t="s">
        <v>132</v>
      </c>
      <c r="C41" s="198" t="s">
        <v>266</v>
      </c>
      <c r="D41" s="115" t="s">
        <v>6</v>
      </c>
      <c r="E41" s="57"/>
      <c r="F41" s="57"/>
      <c r="G41" s="57" t="s">
        <v>32</v>
      </c>
      <c r="H41" s="57">
        <v>0</v>
      </c>
      <c r="I41" s="57" t="s">
        <v>31</v>
      </c>
      <c r="J41" s="57">
        <v>5</v>
      </c>
      <c r="K41" s="57" t="s">
        <v>32</v>
      </c>
      <c r="L41" s="57">
        <v>0</v>
      </c>
      <c r="M41" s="57" t="s">
        <v>32</v>
      </c>
      <c r="N41" s="57">
        <v>0</v>
      </c>
      <c r="O41" s="57" t="s">
        <v>31</v>
      </c>
      <c r="P41" s="57">
        <v>15</v>
      </c>
      <c r="Q41" s="57" t="s">
        <v>31</v>
      </c>
      <c r="R41" s="57">
        <v>10</v>
      </c>
      <c r="S41" s="57" t="s">
        <v>31</v>
      </c>
      <c r="T41" s="39">
        <f t="shared" si="1"/>
        <v>30</v>
      </c>
      <c r="U41" s="96">
        <f t="shared" si="2"/>
        <v>60</v>
      </c>
    </row>
    <row r="42" spans="1:21" ht="33.950000000000003" customHeight="1" x14ac:dyDescent="0.25">
      <c r="A42" s="66" t="s">
        <v>155</v>
      </c>
      <c r="B42" s="112" t="s">
        <v>133</v>
      </c>
      <c r="C42" s="198" t="s">
        <v>267</v>
      </c>
      <c r="D42" s="115" t="s">
        <v>6</v>
      </c>
      <c r="E42" s="57"/>
      <c r="F42" s="57"/>
      <c r="G42" s="57" t="s">
        <v>31</v>
      </c>
      <c r="H42" s="57">
        <v>15</v>
      </c>
      <c r="I42" s="57" t="s">
        <v>31</v>
      </c>
      <c r="J42" s="57">
        <v>5</v>
      </c>
      <c r="K42" s="57" t="s">
        <v>32</v>
      </c>
      <c r="L42" s="57">
        <v>0</v>
      </c>
      <c r="M42" s="57" t="s">
        <v>31</v>
      </c>
      <c r="N42" s="57">
        <v>10</v>
      </c>
      <c r="O42" s="57" t="s">
        <v>31</v>
      </c>
      <c r="P42" s="57">
        <v>15</v>
      </c>
      <c r="Q42" s="57" t="s">
        <v>31</v>
      </c>
      <c r="R42" s="57">
        <v>10</v>
      </c>
      <c r="S42" s="57" t="s">
        <v>31</v>
      </c>
      <c r="T42" s="39">
        <f t="shared" si="1"/>
        <v>30</v>
      </c>
      <c r="U42" s="96">
        <f t="shared" si="2"/>
        <v>85</v>
      </c>
    </row>
    <row r="43" spans="1:21" ht="36" customHeight="1" x14ac:dyDescent="0.25">
      <c r="A43" s="64" t="s">
        <v>155</v>
      </c>
      <c r="B43" s="111" t="s">
        <v>134</v>
      </c>
      <c r="C43" s="198" t="s">
        <v>268</v>
      </c>
      <c r="D43" s="115" t="s">
        <v>6</v>
      </c>
      <c r="E43" s="57"/>
      <c r="F43" s="57"/>
      <c r="G43" s="57" t="s">
        <v>31</v>
      </c>
      <c r="H43" s="57">
        <v>15</v>
      </c>
      <c r="I43" s="57" t="s">
        <v>31</v>
      </c>
      <c r="J43" s="57">
        <v>5</v>
      </c>
      <c r="K43" s="57" t="s">
        <v>32</v>
      </c>
      <c r="L43" s="57">
        <v>0</v>
      </c>
      <c r="M43" s="57" t="s">
        <v>31</v>
      </c>
      <c r="N43" s="57">
        <v>10</v>
      </c>
      <c r="O43" s="57" t="s">
        <v>31</v>
      </c>
      <c r="P43" s="57">
        <v>15</v>
      </c>
      <c r="Q43" s="57" t="s">
        <v>31</v>
      </c>
      <c r="R43" s="57">
        <v>10</v>
      </c>
      <c r="S43" s="57" t="s">
        <v>31</v>
      </c>
      <c r="T43" s="39">
        <f t="shared" si="1"/>
        <v>30</v>
      </c>
      <c r="U43" s="96">
        <f t="shared" si="2"/>
        <v>85</v>
      </c>
    </row>
    <row r="44" spans="1:21" x14ac:dyDescent="0.25">
      <c r="A44" s="64" t="s">
        <v>156</v>
      </c>
      <c r="B44" s="111" t="s">
        <v>135</v>
      </c>
      <c r="C44" s="198" t="s">
        <v>269</v>
      </c>
      <c r="D44" s="115" t="s">
        <v>6</v>
      </c>
      <c r="E44" s="57"/>
      <c r="F44" s="57"/>
      <c r="G44" s="57" t="s">
        <v>32</v>
      </c>
      <c r="H44" s="57">
        <v>0</v>
      </c>
      <c r="I44" s="57" t="s">
        <v>31</v>
      </c>
      <c r="J44" s="57">
        <v>5</v>
      </c>
      <c r="K44" s="57" t="s">
        <v>32</v>
      </c>
      <c r="L44" s="57">
        <v>0</v>
      </c>
      <c r="M44" s="57" t="s">
        <v>31</v>
      </c>
      <c r="N44" s="57">
        <v>10</v>
      </c>
      <c r="O44" s="57" t="s">
        <v>31</v>
      </c>
      <c r="P44" s="57">
        <v>15</v>
      </c>
      <c r="Q44" s="57" t="s">
        <v>31</v>
      </c>
      <c r="R44" s="57">
        <v>10</v>
      </c>
      <c r="S44" s="57" t="s">
        <v>31</v>
      </c>
      <c r="T44" s="39">
        <f t="shared" si="1"/>
        <v>30</v>
      </c>
      <c r="U44" s="96">
        <f t="shared" si="2"/>
        <v>70</v>
      </c>
    </row>
    <row r="45" spans="1:21" ht="24" x14ac:dyDescent="0.25">
      <c r="A45" s="66" t="s">
        <v>157</v>
      </c>
      <c r="B45" s="111" t="s">
        <v>136</v>
      </c>
      <c r="C45" s="198" t="s">
        <v>270</v>
      </c>
      <c r="D45" s="115" t="s">
        <v>6</v>
      </c>
      <c r="E45" s="57"/>
      <c r="F45" s="57"/>
      <c r="G45" s="57" t="s">
        <v>31</v>
      </c>
      <c r="H45" s="57">
        <v>15</v>
      </c>
      <c r="I45" s="57" t="s">
        <v>31</v>
      </c>
      <c r="J45" s="57">
        <v>5</v>
      </c>
      <c r="K45" s="57" t="s">
        <v>32</v>
      </c>
      <c r="L45" s="57">
        <v>0</v>
      </c>
      <c r="M45" s="57" t="s">
        <v>31</v>
      </c>
      <c r="N45" s="57">
        <v>10</v>
      </c>
      <c r="O45" s="57" t="s">
        <v>31</v>
      </c>
      <c r="P45" s="57">
        <v>15</v>
      </c>
      <c r="Q45" s="57" t="s">
        <v>31</v>
      </c>
      <c r="R45" s="57">
        <v>10</v>
      </c>
      <c r="S45" s="57" t="s">
        <v>31</v>
      </c>
      <c r="T45" s="39">
        <f t="shared" si="1"/>
        <v>30</v>
      </c>
      <c r="U45" s="96">
        <f t="shared" si="2"/>
        <v>85</v>
      </c>
    </row>
    <row r="46" spans="1:21" ht="38.25" customHeight="1" x14ac:dyDescent="0.25">
      <c r="A46" s="66" t="s">
        <v>157</v>
      </c>
      <c r="B46" s="111" t="s">
        <v>137</v>
      </c>
      <c r="C46" s="199" t="s">
        <v>271</v>
      </c>
      <c r="D46" s="115" t="s">
        <v>6</v>
      </c>
      <c r="E46" s="57"/>
      <c r="F46" s="57"/>
      <c r="G46" s="57" t="s">
        <v>32</v>
      </c>
      <c r="H46" s="57">
        <v>0</v>
      </c>
      <c r="I46" s="57" t="s">
        <v>31</v>
      </c>
      <c r="J46" s="57">
        <v>5</v>
      </c>
      <c r="K46" s="57" t="s">
        <v>32</v>
      </c>
      <c r="L46" s="57">
        <v>0</v>
      </c>
      <c r="M46" s="57" t="s">
        <v>32</v>
      </c>
      <c r="N46" s="57">
        <v>0</v>
      </c>
      <c r="O46" s="57" t="s">
        <v>31</v>
      </c>
      <c r="P46" s="57">
        <v>15</v>
      </c>
      <c r="Q46" s="57" t="s">
        <v>31</v>
      </c>
      <c r="R46" s="57">
        <v>10</v>
      </c>
      <c r="S46" s="57" t="s">
        <v>31</v>
      </c>
      <c r="T46" s="39">
        <f t="shared" si="1"/>
        <v>30</v>
      </c>
      <c r="U46" s="96">
        <f t="shared" si="2"/>
        <v>60</v>
      </c>
    </row>
    <row r="47" spans="1:21" ht="27" customHeight="1" x14ac:dyDescent="0.25">
      <c r="A47" s="67" t="s">
        <v>157</v>
      </c>
      <c r="B47" s="111" t="s">
        <v>138</v>
      </c>
      <c r="C47" s="199" t="s">
        <v>272</v>
      </c>
      <c r="D47" s="115" t="s">
        <v>6</v>
      </c>
      <c r="E47" s="57"/>
      <c r="F47" s="57"/>
      <c r="G47" s="57" t="s">
        <v>32</v>
      </c>
      <c r="H47" s="57">
        <v>0</v>
      </c>
      <c r="I47" s="57" t="s">
        <v>31</v>
      </c>
      <c r="J47" s="57">
        <v>5</v>
      </c>
      <c r="K47" s="57" t="s">
        <v>32</v>
      </c>
      <c r="L47" s="57">
        <v>0</v>
      </c>
      <c r="M47" s="57" t="s">
        <v>32</v>
      </c>
      <c r="N47" s="57">
        <v>0</v>
      </c>
      <c r="O47" s="57" t="s">
        <v>31</v>
      </c>
      <c r="P47" s="57">
        <v>15</v>
      </c>
      <c r="Q47" s="57" t="s">
        <v>31</v>
      </c>
      <c r="R47" s="57">
        <v>10</v>
      </c>
      <c r="S47" s="57" t="s">
        <v>31</v>
      </c>
      <c r="T47" s="39">
        <f t="shared" si="1"/>
        <v>30</v>
      </c>
      <c r="U47" s="96">
        <f t="shared" si="2"/>
        <v>60</v>
      </c>
    </row>
    <row r="48" spans="1:21" ht="33" customHeight="1" x14ac:dyDescent="0.25">
      <c r="A48" s="67" t="s">
        <v>157</v>
      </c>
      <c r="B48" s="111" t="s">
        <v>139</v>
      </c>
      <c r="C48" s="198" t="s">
        <v>273</v>
      </c>
      <c r="D48" s="115" t="s">
        <v>6</v>
      </c>
      <c r="E48" s="57"/>
      <c r="F48" s="57"/>
      <c r="G48" s="57" t="s">
        <v>31</v>
      </c>
      <c r="H48" s="57">
        <v>15</v>
      </c>
      <c r="I48" s="57" t="s">
        <v>31</v>
      </c>
      <c r="J48" s="57">
        <v>5</v>
      </c>
      <c r="K48" s="57" t="s">
        <v>32</v>
      </c>
      <c r="L48" s="57">
        <v>0</v>
      </c>
      <c r="M48" s="57" t="s">
        <v>32</v>
      </c>
      <c r="N48" s="57">
        <v>0</v>
      </c>
      <c r="O48" s="57" t="s">
        <v>31</v>
      </c>
      <c r="P48" s="57">
        <v>15</v>
      </c>
      <c r="Q48" s="57" t="s">
        <v>31</v>
      </c>
      <c r="R48" s="57">
        <v>10</v>
      </c>
      <c r="S48" s="57" t="s">
        <v>31</v>
      </c>
      <c r="T48" s="39">
        <f t="shared" si="1"/>
        <v>30</v>
      </c>
      <c r="U48" s="96">
        <f>H48+J48+L48+N48+P48+R48+T48</f>
        <v>75</v>
      </c>
    </row>
    <row r="49" spans="1:21" ht="38.25" customHeight="1" thickBot="1" x14ac:dyDescent="0.3">
      <c r="A49" s="70" t="s">
        <v>158</v>
      </c>
      <c r="B49" s="113" t="s">
        <v>274</v>
      </c>
      <c r="C49" s="200" t="s">
        <v>275</v>
      </c>
      <c r="D49" s="116" t="s">
        <v>6</v>
      </c>
      <c r="E49" s="37"/>
      <c r="F49" s="37"/>
      <c r="G49" s="37" t="s">
        <v>32</v>
      </c>
      <c r="H49" s="37">
        <v>0</v>
      </c>
      <c r="I49" s="37" t="s">
        <v>31</v>
      </c>
      <c r="J49" s="37">
        <v>5</v>
      </c>
      <c r="K49" s="37" t="s">
        <v>32</v>
      </c>
      <c r="L49" s="37">
        <v>0</v>
      </c>
      <c r="M49" s="37" t="s">
        <v>32</v>
      </c>
      <c r="N49" s="37">
        <v>0</v>
      </c>
      <c r="O49" s="37" t="s">
        <v>31</v>
      </c>
      <c r="P49" s="37">
        <v>15</v>
      </c>
      <c r="Q49" s="37" t="s">
        <v>31</v>
      </c>
      <c r="R49" s="37">
        <v>10</v>
      </c>
      <c r="S49" s="37" t="s">
        <v>31</v>
      </c>
      <c r="T49" s="40">
        <f t="shared" si="1"/>
        <v>30</v>
      </c>
      <c r="U49" s="96">
        <f>H49+J49+L49+N49+P49+R49+T49</f>
        <v>60</v>
      </c>
    </row>
  </sheetData>
  <mergeCells count="6">
    <mergeCell ref="B3:U8"/>
    <mergeCell ref="B9:B11"/>
    <mergeCell ref="C9:C11"/>
    <mergeCell ref="D9:F10"/>
    <mergeCell ref="G9:U9"/>
    <mergeCell ref="G10:U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27"/>
  <sheetViews>
    <sheetView topLeftCell="A7" zoomScale="85" zoomScaleNormal="85" workbookViewId="0">
      <selection activeCell="L18" sqref="L18"/>
    </sheetView>
  </sheetViews>
  <sheetFormatPr baseColWidth="10" defaultRowHeight="15" x14ac:dyDescent="0.25"/>
  <cols>
    <col min="1" max="1" width="5.28515625" customWidth="1"/>
    <col min="4" max="4" width="16.28515625" customWidth="1"/>
    <col min="6" max="6" width="12.5703125" customWidth="1"/>
    <col min="7" max="7" width="13.42578125" customWidth="1"/>
    <col min="8" max="8" width="13.28515625" customWidth="1"/>
    <col min="10" max="10" width="15.140625" customWidth="1"/>
    <col min="12" max="12" width="18.28515625" customWidth="1"/>
    <col min="13" max="13" width="18" customWidth="1"/>
  </cols>
  <sheetData>
    <row r="2" spans="2:14" s="1" customFormat="1" ht="15.75" thickBot="1" x14ac:dyDescent="0.3"/>
    <row r="3" spans="2:14" s="1" customFormat="1" x14ac:dyDescent="0.25">
      <c r="B3" s="345" t="s">
        <v>236</v>
      </c>
      <c r="C3" s="244"/>
      <c r="D3" s="244"/>
      <c r="E3" s="244"/>
      <c r="F3" s="244"/>
      <c r="G3" s="244"/>
      <c r="H3" s="244"/>
      <c r="I3" s="244"/>
      <c r="J3" s="244"/>
      <c r="K3" s="244"/>
      <c r="L3" s="244"/>
      <c r="M3" s="244"/>
      <c r="N3" s="245"/>
    </row>
    <row r="4" spans="2:14" s="1" customFormat="1" x14ac:dyDescent="0.25">
      <c r="B4" s="246"/>
      <c r="C4" s="247"/>
      <c r="D4" s="247"/>
      <c r="E4" s="247"/>
      <c r="F4" s="247"/>
      <c r="G4" s="247"/>
      <c r="H4" s="247"/>
      <c r="I4" s="247"/>
      <c r="J4" s="247"/>
      <c r="K4" s="247"/>
      <c r="L4" s="247"/>
      <c r="M4" s="247"/>
      <c r="N4" s="248"/>
    </row>
    <row r="5" spans="2:14" s="1" customFormat="1" x14ac:dyDescent="0.25">
      <c r="B5" s="246"/>
      <c r="C5" s="247"/>
      <c r="D5" s="247"/>
      <c r="E5" s="247"/>
      <c r="F5" s="247"/>
      <c r="G5" s="247"/>
      <c r="H5" s="247"/>
      <c r="I5" s="247"/>
      <c r="J5" s="247"/>
      <c r="K5" s="247"/>
      <c r="L5" s="247"/>
      <c r="M5" s="247"/>
      <c r="N5" s="248"/>
    </row>
    <row r="6" spans="2:14" x14ac:dyDescent="0.25">
      <c r="B6" s="246"/>
      <c r="C6" s="247"/>
      <c r="D6" s="247"/>
      <c r="E6" s="247"/>
      <c r="F6" s="247"/>
      <c r="G6" s="247"/>
      <c r="H6" s="247"/>
      <c r="I6" s="247"/>
      <c r="J6" s="247"/>
      <c r="K6" s="247"/>
      <c r="L6" s="247"/>
      <c r="M6" s="247"/>
      <c r="N6" s="248"/>
    </row>
    <row r="7" spans="2:14" ht="15.75" thickBot="1" x14ac:dyDescent="0.3">
      <c r="B7" s="249"/>
      <c r="C7" s="250"/>
      <c r="D7" s="250"/>
      <c r="E7" s="250"/>
      <c r="F7" s="250"/>
      <c r="G7" s="250"/>
      <c r="H7" s="250"/>
      <c r="I7" s="250"/>
      <c r="J7" s="250"/>
      <c r="K7" s="250"/>
      <c r="L7" s="250"/>
      <c r="M7" s="250"/>
      <c r="N7" s="251"/>
    </row>
    <row r="8" spans="2:14" x14ac:dyDescent="0.25">
      <c r="B8" s="366" t="s">
        <v>65</v>
      </c>
      <c r="C8" s="367"/>
      <c r="D8" s="367"/>
      <c r="E8" s="367"/>
      <c r="F8" s="367"/>
      <c r="G8" s="367"/>
      <c r="H8" s="367"/>
      <c r="I8" s="367"/>
      <c r="J8" s="367"/>
      <c r="K8" s="367"/>
      <c r="L8" s="367"/>
      <c r="M8" s="367"/>
      <c r="N8" s="368"/>
    </row>
    <row r="9" spans="2:14" ht="15.75" thickBot="1" x14ac:dyDescent="0.3">
      <c r="B9" s="369"/>
      <c r="C9" s="370"/>
      <c r="D9" s="370"/>
      <c r="E9" s="370"/>
      <c r="F9" s="370"/>
      <c r="G9" s="370"/>
      <c r="H9" s="370"/>
      <c r="I9" s="370"/>
      <c r="J9" s="370"/>
      <c r="K9" s="370"/>
      <c r="L9" s="370"/>
      <c r="M9" s="370"/>
      <c r="N9" s="371"/>
    </row>
    <row r="10" spans="2:14" ht="15.75" customHeight="1" x14ac:dyDescent="0.25">
      <c r="B10" s="372"/>
      <c r="C10" s="375"/>
      <c r="D10" s="375"/>
      <c r="E10" s="375"/>
      <c r="F10" s="375"/>
      <c r="G10" s="375"/>
      <c r="H10" s="375"/>
      <c r="I10" s="375"/>
      <c r="J10" s="375"/>
      <c r="K10" s="375"/>
      <c r="L10" s="375"/>
      <c r="M10" s="375"/>
      <c r="N10" s="376"/>
    </row>
    <row r="11" spans="2:14" ht="16.5" customHeight="1" thickBot="1" x14ac:dyDescent="0.3">
      <c r="B11" s="373"/>
      <c r="C11" s="377"/>
      <c r="D11" s="377"/>
      <c r="E11" s="377"/>
      <c r="F11" s="377"/>
      <c r="G11" s="377"/>
      <c r="H11" s="377"/>
      <c r="I11" s="377"/>
      <c r="J11" s="377"/>
      <c r="K11" s="377"/>
      <c r="L11" s="377"/>
      <c r="M11" s="377"/>
      <c r="N11" s="378"/>
    </row>
    <row r="12" spans="2:14" ht="36.75" customHeight="1" thickBot="1" x14ac:dyDescent="0.3">
      <c r="B12" s="373"/>
      <c r="C12" s="380" t="s">
        <v>33</v>
      </c>
      <c r="D12" s="383" t="s">
        <v>34</v>
      </c>
      <c r="E12" s="384"/>
      <c r="F12" s="384"/>
      <c r="G12" s="384"/>
      <c r="H12" s="385"/>
      <c r="I12" s="377"/>
      <c r="J12" s="339" t="s">
        <v>35</v>
      </c>
      <c r="K12" s="340"/>
      <c r="L12" s="340"/>
      <c r="M12" s="341"/>
      <c r="N12" s="252"/>
    </row>
    <row r="13" spans="2:14" ht="16.5" customHeight="1" thickBot="1" x14ac:dyDescent="0.3">
      <c r="B13" s="373"/>
      <c r="C13" s="381"/>
      <c r="D13" s="99" t="s">
        <v>36</v>
      </c>
      <c r="E13" s="100" t="s">
        <v>37</v>
      </c>
      <c r="F13" s="324" t="s">
        <v>38</v>
      </c>
      <c r="G13" s="324"/>
      <c r="H13" s="325"/>
      <c r="I13" s="377"/>
      <c r="J13" s="342"/>
      <c r="K13" s="343"/>
      <c r="L13" s="343"/>
      <c r="M13" s="344"/>
      <c r="N13" s="252"/>
    </row>
    <row r="14" spans="2:14" ht="32.25" thickBot="1" x14ac:dyDescent="0.3">
      <c r="B14" s="373"/>
      <c r="C14" s="381"/>
      <c r="D14" s="101" t="s">
        <v>39</v>
      </c>
      <c r="E14" s="19">
        <v>5</v>
      </c>
      <c r="F14" s="25" t="s">
        <v>40</v>
      </c>
      <c r="G14" s="26" t="s">
        <v>41</v>
      </c>
      <c r="H14" s="27" t="s">
        <v>42</v>
      </c>
      <c r="I14" s="377"/>
      <c r="J14" s="326" t="s">
        <v>43</v>
      </c>
      <c r="K14" s="327"/>
      <c r="L14" s="327"/>
      <c r="M14" s="328"/>
      <c r="N14" s="252"/>
    </row>
    <row r="15" spans="2:14" ht="32.25" thickBot="1" x14ac:dyDescent="0.3">
      <c r="B15" s="373"/>
      <c r="C15" s="381"/>
      <c r="D15" s="102" t="s">
        <v>44</v>
      </c>
      <c r="E15" s="20">
        <v>4</v>
      </c>
      <c r="F15" s="28" t="s">
        <v>45</v>
      </c>
      <c r="G15" s="13" t="s">
        <v>46</v>
      </c>
      <c r="H15" s="14" t="s">
        <v>47</v>
      </c>
      <c r="I15" s="377"/>
      <c r="J15" s="329" t="s">
        <v>48</v>
      </c>
      <c r="K15" s="330"/>
      <c r="L15" s="330"/>
      <c r="M15" s="331"/>
      <c r="N15" s="252"/>
    </row>
    <row r="16" spans="2:14" ht="31.5" x14ac:dyDescent="0.25">
      <c r="B16" s="373"/>
      <c r="C16" s="381"/>
      <c r="D16" s="102" t="s">
        <v>49</v>
      </c>
      <c r="E16" s="20">
        <v>3</v>
      </c>
      <c r="F16" s="28" t="s">
        <v>50</v>
      </c>
      <c r="G16" s="13" t="s">
        <v>51</v>
      </c>
      <c r="H16" s="14" t="s">
        <v>52</v>
      </c>
      <c r="I16" s="377"/>
      <c r="J16" s="104" t="s">
        <v>36</v>
      </c>
      <c r="K16" s="105" t="s">
        <v>53</v>
      </c>
      <c r="L16" s="105" t="s">
        <v>54</v>
      </c>
      <c r="M16" s="106" t="s">
        <v>55</v>
      </c>
      <c r="N16" s="252"/>
    </row>
    <row r="17" spans="2:14" ht="32.25" thickBot="1" x14ac:dyDescent="0.3">
      <c r="B17" s="373"/>
      <c r="C17" s="381"/>
      <c r="D17" s="102" t="s">
        <v>56</v>
      </c>
      <c r="E17" s="20">
        <v>2</v>
      </c>
      <c r="F17" s="29" t="s">
        <v>57</v>
      </c>
      <c r="G17" s="12" t="s">
        <v>45</v>
      </c>
      <c r="H17" s="15" t="s">
        <v>46</v>
      </c>
      <c r="I17" s="377"/>
      <c r="J17" s="44">
        <v>2</v>
      </c>
      <c r="K17" s="45">
        <v>10</v>
      </c>
      <c r="L17" s="45">
        <f>J17*K17</f>
        <v>20</v>
      </c>
      <c r="M17" s="46" t="str">
        <f>IF(L17&lt;=10,"Baja",IF(L17&lt;=25,"Moderada",IF(L17&lt;=50,"Alta",IF(L17&lt;=100,"Extrema","error"))))</f>
        <v>Moderada</v>
      </c>
      <c r="N17" s="252"/>
    </row>
    <row r="18" spans="2:14" ht="32.25" thickBot="1" x14ac:dyDescent="0.3">
      <c r="B18" s="373"/>
      <c r="C18" s="381"/>
      <c r="D18" s="103" t="s">
        <v>58</v>
      </c>
      <c r="E18" s="21">
        <v>1</v>
      </c>
      <c r="F18" s="30" t="s">
        <v>59</v>
      </c>
      <c r="G18" s="31" t="s">
        <v>57</v>
      </c>
      <c r="H18" s="32" t="s">
        <v>45</v>
      </c>
      <c r="I18" s="377"/>
      <c r="J18" s="10"/>
      <c r="K18" s="11"/>
      <c r="L18" s="11"/>
      <c r="M18" s="11"/>
      <c r="N18" s="252"/>
    </row>
    <row r="19" spans="2:14" ht="19.5" thickBot="1" x14ac:dyDescent="0.3">
      <c r="B19" s="373"/>
      <c r="C19" s="381"/>
      <c r="D19" s="332" t="s">
        <v>53</v>
      </c>
      <c r="E19" s="333"/>
      <c r="F19" s="22" t="s">
        <v>60</v>
      </c>
      <c r="G19" s="23" t="s">
        <v>61</v>
      </c>
      <c r="H19" s="24" t="s">
        <v>62</v>
      </c>
      <c r="I19" s="377"/>
      <c r="J19" s="334" t="s">
        <v>63</v>
      </c>
      <c r="K19" s="335"/>
      <c r="L19" s="335"/>
      <c r="M19" s="336"/>
      <c r="N19" s="252"/>
    </row>
    <row r="20" spans="2:14" ht="16.5" thickBot="1" x14ac:dyDescent="0.3">
      <c r="B20" s="373"/>
      <c r="C20" s="382"/>
      <c r="D20" s="346" t="s">
        <v>37</v>
      </c>
      <c r="E20" s="347"/>
      <c r="F20" s="16">
        <v>5</v>
      </c>
      <c r="G20" s="17">
        <v>10</v>
      </c>
      <c r="H20" s="18">
        <v>20</v>
      </c>
      <c r="I20" s="377"/>
      <c r="J20" s="348">
        <v>70</v>
      </c>
      <c r="K20" s="349"/>
      <c r="L20" s="349"/>
      <c r="M20" s="350"/>
      <c r="N20" s="252"/>
    </row>
    <row r="21" spans="2:14" ht="15.75" customHeight="1" x14ac:dyDescent="0.25">
      <c r="B21" s="373"/>
      <c r="C21" s="375"/>
      <c r="D21" s="357" t="s">
        <v>29</v>
      </c>
      <c r="E21" s="358"/>
      <c r="F21" s="358"/>
      <c r="G21" s="358"/>
      <c r="H21" s="359"/>
      <c r="I21" s="377"/>
      <c r="J21" s="351"/>
      <c r="K21" s="352"/>
      <c r="L21" s="352"/>
      <c r="M21" s="353"/>
      <c r="N21" s="252"/>
    </row>
    <row r="22" spans="2:14" ht="15.75" thickBot="1" x14ac:dyDescent="0.3">
      <c r="B22" s="373"/>
      <c r="C22" s="377"/>
      <c r="D22" s="360"/>
      <c r="E22" s="361"/>
      <c r="F22" s="361"/>
      <c r="G22" s="361"/>
      <c r="H22" s="362"/>
      <c r="I22" s="377"/>
      <c r="J22" s="354"/>
      <c r="K22" s="355"/>
      <c r="L22" s="355"/>
      <c r="M22" s="356"/>
      <c r="N22" s="252"/>
    </row>
    <row r="23" spans="2:14" ht="16.5" thickBot="1" x14ac:dyDescent="0.3">
      <c r="B23" s="373"/>
      <c r="C23" s="377"/>
      <c r="D23" s="375"/>
      <c r="E23" s="375"/>
      <c r="F23" s="375"/>
      <c r="G23" s="375"/>
      <c r="H23" s="375"/>
      <c r="I23" s="377"/>
      <c r="J23" s="33"/>
      <c r="K23" s="33"/>
      <c r="L23" s="33"/>
      <c r="M23" s="33"/>
      <c r="N23" s="252"/>
    </row>
    <row r="24" spans="2:14" ht="16.5" thickBot="1" x14ac:dyDescent="0.3">
      <c r="B24" s="373"/>
      <c r="C24" s="377"/>
      <c r="D24" s="377"/>
      <c r="E24" s="377"/>
      <c r="F24" s="377"/>
      <c r="G24" s="377"/>
      <c r="H24" s="377"/>
      <c r="I24" s="377"/>
      <c r="J24" s="363" t="s">
        <v>64</v>
      </c>
      <c r="K24" s="364"/>
      <c r="L24" s="364"/>
      <c r="M24" s="365"/>
      <c r="N24" s="252"/>
    </row>
    <row r="25" spans="2:14" ht="15.75" x14ac:dyDescent="0.25">
      <c r="B25" s="373"/>
      <c r="C25" s="377"/>
      <c r="D25" s="377"/>
      <c r="E25" s="377"/>
      <c r="F25" s="377"/>
      <c r="G25" s="377"/>
      <c r="H25" s="377"/>
      <c r="I25" s="377"/>
      <c r="J25" s="107" t="s">
        <v>36</v>
      </c>
      <c r="K25" s="108" t="s">
        <v>53</v>
      </c>
      <c r="L25" s="108" t="s">
        <v>54</v>
      </c>
      <c r="M25" s="109" t="s">
        <v>55</v>
      </c>
      <c r="N25" s="252"/>
    </row>
    <row r="26" spans="2:14" ht="15.75" thickBot="1" x14ac:dyDescent="0.3">
      <c r="B26" s="373"/>
      <c r="C26" s="377"/>
      <c r="D26" s="377"/>
      <c r="E26" s="377"/>
      <c r="F26" s="377"/>
      <c r="G26" s="377"/>
      <c r="H26" s="377"/>
      <c r="I26" s="377"/>
      <c r="J26" s="34">
        <f>IF(J20&lt;=50,J17,IF(J20&lt;=75,IF(J17&lt;&gt;1,J17-1,J17),IF(J20&gt;75,(IF(J17=1,J17,IF(J17=2,1,J17-2))),"")))</f>
        <v>1</v>
      </c>
      <c r="K26" s="35">
        <f>IF(J20&lt;=50,K17,IF(J20&lt;=75,IF(K17=20,10,IF(K17=10,5,K17)),IF(J20&gt;75,IF(K17=20,5,IF(K17=10,5,K17)))))</f>
        <v>5</v>
      </c>
      <c r="L26" s="35">
        <f>J26*K26</f>
        <v>5</v>
      </c>
      <c r="M26" s="36" t="str">
        <f>IF(L26&lt;=10,"Baja",IF(L26&lt;=25,"Moderada",IF(L26&lt;=50,"Alta",IF(L26&lt;=100,"Extrema","error"))))</f>
        <v>Baja</v>
      </c>
      <c r="N26" s="252"/>
    </row>
    <row r="27" spans="2:14" ht="15.75" thickBot="1" x14ac:dyDescent="0.3">
      <c r="B27" s="374"/>
      <c r="C27" s="379"/>
      <c r="D27" s="379"/>
      <c r="E27" s="379"/>
      <c r="F27" s="379"/>
      <c r="G27" s="379"/>
      <c r="H27" s="379"/>
      <c r="I27" s="379"/>
      <c r="J27" s="338"/>
      <c r="K27" s="338"/>
      <c r="L27" s="338"/>
      <c r="M27" s="338"/>
      <c r="N27" s="337"/>
    </row>
  </sheetData>
  <mergeCells count="21">
    <mergeCell ref="N12:N27"/>
    <mergeCell ref="J27:M27"/>
    <mergeCell ref="J12:M13"/>
    <mergeCell ref="B3:N7"/>
    <mergeCell ref="D20:E20"/>
    <mergeCell ref="J20:M22"/>
    <mergeCell ref="D21:H22"/>
    <mergeCell ref="J24:M24"/>
    <mergeCell ref="B8:N9"/>
    <mergeCell ref="B10:B27"/>
    <mergeCell ref="C10:N11"/>
    <mergeCell ref="I12:I27"/>
    <mergeCell ref="C21:C27"/>
    <mergeCell ref="D23:H27"/>
    <mergeCell ref="C12:C20"/>
    <mergeCell ref="D12:H12"/>
    <mergeCell ref="F13:H13"/>
    <mergeCell ref="J14:M14"/>
    <mergeCell ref="J15:M15"/>
    <mergeCell ref="D19:E19"/>
    <mergeCell ref="J19:M19"/>
  </mergeCells>
  <dataValidations count="2">
    <dataValidation type="list" allowBlank="1" showInputMessage="1" showErrorMessage="1" sqref="K24" xr:uid="{00000000-0002-0000-0500-000000000000}">
      <formula1>$B$31:$B$33</formula1>
    </dataValidation>
    <dataValidation type="list" allowBlank="1" showInputMessage="1" showErrorMessage="1" sqref="J24" xr:uid="{00000000-0002-0000-0500-000001000000}">
      <formula1>$A$21:$A$23</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'C:\Users\win\Desktop\PLAN ANTICORRUPCIÓN\MODELO DE LA CONTRALORIA\[MAPA-DE-RIESGOS-DE-CORRUPCIÓN-CONTRALORÍA-MAGDALENA-VERSIÓN-2.0-corregida1.xlsx]NO TOCAR'!#REF!</xm:f>
          </x14:formula1>
          <xm:sqref>J16:K16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U54"/>
  <sheetViews>
    <sheetView tabSelected="1" topLeftCell="J1" zoomScale="112" zoomScaleNormal="112" workbookViewId="0">
      <selection activeCell="U27" sqref="U27"/>
    </sheetView>
  </sheetViews>
  <sheetFormatPr baseColWidth="10" defaultRowHeight="15" x14ac:dyDescent="0.25"/>
  <cols>
    <col min="1" max="1" width="3.42578125" customWidth="1"/>
    <col min="2" max="2" width="47.85546875" customWidth="1"/>
    <col min="3" max="3" width="41.5703125" customWidth="1"/>
    <col min="4" max="4" width="52.140625" customWidth="1"/>
    <col min="8" max="8" width="45.5703125" customWidth="1"/>
    <col min="9" max="12" width="10.85546875" customWidth="1"/>
    <col min="13" max="13" width="20.7109375" style="128" customWidth="1"/>
    <col min="14" max="14" width="10.85546875" customWidth="1"/>
    <col min="15" max="15" width="36.85546875" customWidth="1"/>
    <col min="16" max="16" width="13.5703125" customWidth="1"/>
    <col min="17" max="17" width="16.28515625" style="1" customWidth="1"/>
    <col min="18" max="19" width="16.140625" style="1" customWidth="1"/>
    <col min="20" max="20" width="12.42578125" customWidth="1"/>
    <col min="21" max="21" width="62.42578125" customWidth="1"/>
  </cols>
  <sheetData>
    <row r="2" spans="2:21" s="1" customFormat="1" ht="15.75" thickBot="1" x14ac:dyDescent="0.3">
      <c r="M2" s="128"/>
    </row>
    <row r="3" spans="2:21" s="1" customFormat="1" x14ac:dyDescent="0.25">
      <c r="B3" s="400" t="s">
        <v>320</v>
      </c>
      <c r="C3" s="401"/>
      <c r="D3" s="401"/>
      <c r="E3" s="401"/>
      <c r="F3" s="401"/>
      <c r="G3" s="401"/>
      <c r="H3" s="401"/>
      <c r="I3" s="401"/>
      <c r="J3" s="401"/>
      <c r="K3" s="401"/>
      <c r="L3" s="401"/>
      <c r="M3" s="401"/>
      <c r="N3" s="401"/>
      <c r="O3" s="401"/>
      <c r="P3" s="401"/>
      <c r="Q3" s="401"/>
      <c r="R3" s="401"/>
      <c r="S3" s="401"/>
      <c r="T3" s="401"/>
      <c r="U3" s="402"/>
    </row>
    <row r="4" spans="2:21" s="1" customFormat="1" x14ac:dyDescent="0.25">
      <c r="B4" s="403"/>
      <c r="C4" s="404"/>
      <c r="D4" s="404"/>
      <c r="E4" s="404"/>
      <c r="F4" s="404"/>
      <c r="G4" s="404"/>
      <c r="H4" s="404"/>
      <c r="I4" s="404"/>
      <c r="J4" s="404"/>
      <c r="K4" s="404"/>
      <c r="L4" s="404"/>
      <c r="M4" s="404"/>
      <c r="N4" s="404"/>
      <c r="O4" s="404"/>
      <c r="P4" s="404"/>
      <c r="Q4" s="404"/>
      <c r="R4" s="404"/>
      <c r="S4" s="404"/>
      <c r="T4" s="404"/>
      <c r="U4" s="405"/>
    </row>
    <row r="5" spans="2:21" s="1" customFormat="1" x14ac:dyDescent="0.25">
      <c r="B5" s="403"/>
      <c r="C5" s="404"/>
      <c r="D5" s="404"/>
      <c r="E5" s="404"/>
      <c r="F5" s="404"/>
      <c r="G5" s="404"/>
      <c r="H5" s="404"/>
      <c r="I5" s="404"/>
      <c r="J5" s="404"/>
      <c r="K5" s="404"/>
      <c r="L5" s="404"/>
      <c r="M5" s="404"/>
      <c r="N5" s="404"/>
      <c r="O5" s="404"/>
      <c r="P5" s="404"/>
      <c r="Q5" s="404"/>
      <c r="R5" s="404"/>
      <c r="S5" s="404"/>
      <c r="T5" s="404"/>
      <c r="U5" s="405"/>
    </row>
    <row r="6" spans="2:21" s="1" customFormat="1" x14ac:dyDescent="0.25">
      <c r="B6" s="403"/>
      <c r="C6" s="404"/>
      <c r="D6" s="404"/>
      <c r="E6" s="404"/>
      <c r="F6" s="404"/>
      <c r="G6" s="404"/>
      <c r="H6" s="404"/>
      <c r="I6" s="404"/>
      <c r="J6" s="404"/>
      <c r="K6" s="404"/>
      <c r="L6" s="404"/>
      <c r="M6" s="404"/>
      <c r="N6" s="404"/>
      <c r="O6" s="404"/>
      <c r="P6" s="404"/>
      <c r="Q6" s="404"/>
      <c r="R6" s="404"/>
      <c r="S6" s="404"/>
      <c r="T6" s="404"/>
      <c r="U6" s="405"/>
    </row>
    <row r="7" spans="2:21" s="1" customFormat="1" x14ac:dyDescent="0.25">
      <c r="B7" s="403"/>
      <c r="C7" s="404"/>
      <c r="D7" s="404"/>
      <c r="E7" s="404"/>
      <c r="F7" s="404"/>
      <c r="G7" s="404"/>
      <c r="H7" s="404"/>
      <c r="I7" s="404"/>
      <c r="J7" s="404"/>
      <c r="K7" s="404"/>
      <c r="L7" s="404"/>
      <c r="M7" s="404"/>
      <c r="N7" s="404"/>
      <c r="O7" s="404"/>
      <c r="P7" s="404"/>
      <c r="Q7" s="404"/>
      <c r="R7" s="404"/>
      <c r="S7" s="404"/>
      <c r="T7" s="404"/>
      <c r="U7" s="405"/>
    </row>
    <row r="8" spans="2:21" s="1" customFormat="1" x14ac:dyDescent="0.25">
      <c r="B8" s="403"/>
      <c r="C8" s="404"/>
      <c r="D8" s="404"/>
      <c r="E8" s="404"/>
      <c r="F8" s="404"/>
      <c r="G8" s="404"/>
      <c r="H8" s="404"/>
      <c r="I8" s="404"/>
      <c r="J8" s="404"/>
      <c r="K8" s="404"/>
      <c r="L8" s="404"/>
      <c r="M8" s="404"/>
      <c r="N8" s="404"/>
      <c r="O8" s="404"/>
      <c r="P8" s="404"/>
      <c r="Q8" s="404"/>
      <c r="R8" s="404"/>
      <c r="S8" s="404"/>
      <c r="T8" s="404"/>
      <c r="U8" s="405"/>
    </row>
    <row r="9" spans="2:21" s="1" customFormat="1" x14ac:dyDescent="0.25">
      <c r="B9" s="403"/>
      <c r="C9" s="404"/>
      <c r="D9" s="404"/>
      <c r="E9" s="404"/>
      <c r="F9" s="404"/>
      <c r="G9" s="404"/>
      <c r="H9" s="404"/>
      <c r="I9" s="404"/>
      <c r="J9" s="404"/>
      <c r="K9" s="404"/>
      <c r="L9" s="404"/>
      <c r="M9" s="404"/>
      <c r="N9" s="404"/>
      <c r="O9" s="404"/>
      <c r="P9" s="404"/>
      <c r="Q9" s="404"/>
      <c r="R9" s="404"/>
      <c r="S9" s="404"/>
      <c r="T9" s="404"/>
      <c r="U9" s="405"/>
    </row>
    <row r="10" spans="2:21" ht="15.75" thickBot="1" x14ac:dyDescent="0.3">
      <c r="B10" s="406"/>
      <c r="C10" s="407"/>
      <c r="D10" s="407"/>
      <c r="E10" s="407"/>
      <c r="F10" s="407"/>
      <c r="G10" s="407"/>
      <c r="H10" s="407"/>
      <c r="I10" s="407"/>
      <c r="J10" s="407"/>
      <c r="K10" s="407"/>
      <c r="L10" s="407"/>
      <c r="M10" s="407"/>
      <c r="N10" s="407"/>
      <c r="O10" s="407"/>
      <c r="P10" s="407"/>
      <c r="Q10" s="407"/>
      <c r="R10" s="407"/>
      <c r="S10" s="407"/>
      <c r="T10" s="407"/>
      <c r="U10" s="408"/>
    </row>
    <row r="11" spans="2:21" ht="14.45" customHeight="1" x14ac:dyDescent="0.25">
      <c r="B11" s="269" t="s">
        <v>237</v>
      </c>
      <c r="C11" s="270"/>
      <c r="D11" s="270"/>
      <c r="E11" s="270"/>
      <c r="F11" s="270"/>
      <c r="G11" s="270"/>
      <c r="H11" s="270"/>
      <c r="I11" s="270"/>
      <c r="J11" s="270"/>
      <c r="K11" s="270"/>
      <c r="L11" s="270"/>
      <c r="M11" s="270"/>
      <c r="N11" s="270"/>
      <c r="O11" s="270"/>
      <c r="P11" s="270"/>
      <c r="Q11" s="270"/>
      <c r="R11" s="270"/>
      <c r="S11" s="270"/>
      <c r="T11" s="270"/>
      <c r="U11" s="271"/>
    </row>
    <row r="12" spans="2:21" ht="15" customHeight="1" thickBot="1" x14ac:dyDescent="0.3">
      <c r="B12" s="272"/>
      <c r="C12" s="273"/>
      <c r="D12" s="273"/>
      <c r="E12" s="273"/>
      <c r="F12" s="273"/>
      <c r="G12" s="273"/>
      <c r="H12" s="273"/>
      <c r="I12" s="273"/>
      <c r="J12" s="273"/>
      <c r="K12" s="273"/>
      <c r="L12" s="273"/>
      <c r="M12" s="273"/>
      <c r="N12" s="273"/>
      <c r="O12" s="273"/>
      <c r="P12" s="273"/>
      <c r="Q12" s="273"/>
      <c r="R12" s="273"/>
      <c r="S12" s="273"/>
      <c r="T12" s="273"/>
      <c r="U12" s="274"/>
    </row>
    <row r="13" spans="2:21" ht="15.75" thickBot="1" x14ac:dyDescent="0.3">
      <c r="B13" s="433" t="s">
        <v>7</v>
      </c>
      <c r="C13" s="434"/>
      <c r="D13" s="435"/>
      <c r="E13" s="389" t="s">
        <v>70</v>
      </c>
      <c r="F13" s="389"/>
      <c r="G13" s="389"/>
      <c r="H13" s="389"/>
      <c r="I13" s="389"/>
      <c r="J13" s="389"/>
      <c r="K13" s="389"/>
      <c r="L13" s="389"/>
      <c r="M13" s="390"/>
      <c r="N13" s="426" t="s">
        <v>314</v>
      </c>
      <c r="O13" s="427"/>
      <c r="P13" s="427"/>
      <c r="Q13" s="427"/>
      <c r="R13" s="427"/>
      <c r="S13" s="427"/>
      <c r="T13" s="427"/>
      <c r="U13" s="428"/>
    </row>
    <row r="14" spans="2:21" ht="14.45" customHeight="1" x14ac:dyDescent="0.25">
      <c r="B14" s="391" t="s">
        <v>8</v>
      </c>
      <c r="C14" s="394" t="s">
        <v>11</v>
      </c>
      <c r="D14" s="394" t="s">
        <v>10</v>
      </c>
      <c r="E14" s="397" t="s">
        <v>71</v>
      </c>
      <c r="F14" s="397"/>
      <c r="G14" s="397"/>
      <c r="H14" s="398" t="s">
        <v>94</v>
      </c>
      <c r="I14" s="398"/>
      <c r="J14" s="398"/>
      <c r="K14" s="398"/>
      <c r="L14" s="398"/>
      <c r="M14" s="399"/>
      <c r="N14" s="386" t="s">
        <v>95</v>
      </c>
      <c r="O14" s="409" t="s">
        <v>247</v>
      </c>
      <c r="P14" s="417" t="s">
        <v>96</v>
      </c>
      <c r="Q14" s="420" t="s">
        <v>317</v>
      </c>
      <c r="R14" s="422" t="s">
        <v>318</v>
      </c>
      <c r="S14" s="424" t="s">
        <v>319</v>
      </c>
      <c r="T14" s="420" t="s">
        <v>315</v>
      </c>
      <c r="U14" s="414" t="s">
        <v>248</v>
      </c>
    </row>
    <row r="15" spans="2:21" ht="14.45" customHeight="1" thickBot="1" x14ac:dyDescent="0.3">
      <c r="B15" s="392"/>
      <c r="C15" s="395"/>
      <c r="D15" s="395"/>
      <c r="E15" s="429" t="s">
        <v>72</v>
      </c>
      <c r="F15" s="429"/>
      <c r="G15" s="429"/>
      <c r="H15" s="430" t="s">
        <v>97</v>
      </c>
      <c r="I15" s="429" t="s">
        <v>98</v>
      </c>
      <c r="J15" s="429"/>
      <c r="K15" s="429"/>
      <c r="L15" s="429" t="s">
        <v>99</v>
      </c>
      <c r="M15" s="432"/>
      <c r="N15" s="387"/>
      <c r="O15" s="410"/>
      <c r="P15" s="418"/>
      <c r="Q15" s="421"/>
      <c r="R15" s="423"/>
      <c r="S15" s="425"/>
      <c r="T15" s="421"/>
      <c r="U15" s="415"/>
    </row>
    <row r="16" spans="2:21" ht="96" customHeight="1" thickBot="1" x14ac:dyDescent="0.3">
      <c r="B16" s="393"/>
      <c r="C16" s="396"/>
      <c r="D16" s="396"/>
      <c r="E16" s="125" t="s">
        <v>36</v>
      </c>
      <c r="F16" s="125" t="s">
        <v>53</v>
      </c>
      <c r="G16" s="125" t="s">
        <v>74</v>
      </c>
      <c r="H16" s="431"/>
      <c r="I16" s="125" t="s">
        <v>36</v>
      </c>
      <c r="J16" s="125" t="s">
        <v>53</v>
      </c>
      <c r="K16" s="125" t="s">
        <v>74</v>
      </c>
      <c r="L16" s="125" t="s">
        <v>100</v>
      </c>
      <c r="M16" s="154" t="s">
        <v>310</v>
      </c>
      <c r="N16" s="388"/>
      <c r="O16" s="411"/>
      <c r="P16" s="419"/>
      <c r="Q16" s="220" t="s">
        <v>316</v>
      </c>
      <c r="R16" s="218" t="s">
        <v>316</v>
      </c>
      <c r="S16" s="226" t="s">
        <v>316</v>
      </c>
      <c r="T16" s="220" t="s">
        <v>316</v>
      </c>
      <c r="U16" s="416"/>
    </row>
    <row r="17" spans="2:21" ht="59.45" customHeight="1" x14ac:dyDescent="0.25">
      <c r="B17" s="98" t="s">
        <v>160</v>
      </c>
      <c r="C17" s="97" t="s">
        <v>103</v>
      </c>
      <c r="D17" s="97" t="s">
        <v>161</v>
      </c>
      <c r="E17" s="9">
        <v>3</v>
      </c>
      <c r="F17" s="132">
        <v>10</v>
      </c>
      <c r="G17" s="57" t="s">
        <v>76</v>
      </c>
      <c r="H17" s="122" t="s">
        <v>240</v>
      </c>
      <c r="I17" s="9">
        <v>3</v>
      </c>
      <c r="J17" s="147">
        <v>10</v>
      </c>
      <c r="K17" s="57" t="s">
        <v>76</v>
      </c>
      <c r="L17" s="7">
        <v>2021</v>
      </c>
      <c r="M17" s="209" t="s">
        <v>278</v>
      </c>
      <c r="N17" s="213">
        <v>2021</v>
      </c>
      <c r="O17" s="214" t="s">
        <v>283</v>
      </c>
      <c r="P17" s="219" t="s">
        <v>141</v>
      </c>
      <c r="Q17" s="221">
        <v>0.33</v>
      </c>
      <c r="R17" s="215"/>
      <c r="S17" s="215"/>
      <c r="T17" s="227">
        <f>AVERAGE(Q17:S17)</f>
        <v>0.33</v>
      </c>
      <c r="U17" s="232" t="s">
        <v>323</v>
      </c>
    </row>
    <row r="18" spans="2:21" ht="57.6" customHeight="1" x14ac:dyDescent="0.25">
      <c r="B18" s="73" t="s">
        <v>162</v>
      </c>
      <c r="C18" s="59" t="s">
        <v>104</v>
      </c>
      <c r="D18" s="59" t="s">
        <v>163</v>
      </c>
      <c r="E18" s="9">
        <v>3</v>
      </c>
      <c r="F18" s="132">
        <v>10</v>
      </c>
      <c r="G18" s="57" t="s">
        <v>76</v>
      </c>
      <c r="H18" s="123" t="s">
        <v>241</v>
      </c>
      <c r="I18" s="9">
        <v>3</v>
      </c>
      <c r="J18" s="147">
        <v>10</v>
      </c>
      <c r="K18" s="57" t="s">
        <v>76</v>
      </c>
      <c r="L18" s="58">
        <v>2021</v>
      </c>
      <c r="M18" s="210" t="s">
        <v>279</v>
      </c>
      <c r="N18" s="216">
        <v>2021</v>
      </c>
      <c r="O18" s="175" t="s">
        <v>284</v>
      </c>
      <c r="P18" s="201" t="s">
        <v>141</v>
      </c>
      <c r="Q18" s="222">
        <v>0.33</v>
      </c>
      <c r="R18" s="205"/>
      <c r="S18" s="205"/>
      <c r="T18" s="228">
        <f>AVERAGE(Q18:S18)</f>
        <v>0.33</v>
      </c>
      <c r="U18" s="230" t="s">
        <v>324</v>
      </c>
    </row>
    <row r="19" spans="2:21" ht="42" customHeight="1" x14ac:dyDescent="0.25">
      <c r="B19" s="73" t="s">
        <v>164</v>
      </c>
      <c r="C19" s="59" t="s">
        <v>105</v>
      </c>
      <c r="D19" s="59" t="s">
        <v>165</v>
      </c>
      <c r="E19" s="9">
        <v>3</v>
      </c>
      <c r="F19" s="132">
        <v>20</v>
      </c>
      <c r="G19" s="57" t="s">
        <v>77</v>
      </c>
      <c r="H19" s="123" t="s">
        <v>242</v>
      </c>
      <c r="I19" s="9">
        <v>3</v>
      </c>
      <c r="J19" s="147">
        <v>20</v>
      </c>
      <c r="K19" s="57" t="s">
        <v>77</v>
      </c>
      <c r="L19" s="58">
        <v>2021</v>
      </c>
      <c r="M19" s="210" t="s">
        <v>311</v>
      </c>
      <c r="N19" s="216">
        <v>2021</v>
      </c>
      <c r="O19" s="176" t="s">
        <v>285</v>
      </c>
      <c r="P19" s="201" t="s">
        <v>141</v>
      </c>
      <c r="Q19" s="222">
        <v>0</v>
      </c>
      <c r="R19" s="205"/>
      <c r="S19" s="205"/>
      <c r="T19" s="228">
        <f t="shared" ref="T19:T54" si="0">AVERAGE(Q19:S19)</f>
        <v>0</v>
      </c>
      <c r="U19" s="230" t="s">
        <v>325</v>
      </c>
    </row>
    <row r="20" spans="2:21" ht="58.5" customHeight="1" x14ac:dyDescent="0.25">
      <c r="B20" s="73" t="s">
        <v>166</v>
      </c>
      <c r="C20" s="59" t="s">
        <v>106</v>
      </c>
      <c r="D20" s="59" t="s">
        <v>167</v>
      </c>
      <c r="E20" s="9">
        <v>3</v>
      </c>
      <c r="F20" s="132">
        <v>20</v>
      </c>
      <c r="G20" s="57" t="s">
        <v>77</v>
      </c>
      <c r="H20" s="123" t="s">
        <v>243</v>
      </c>
      <c r="I20" s="9">
        <v>3</v>
      </c>
      <c r="J20" s="147">
        <v>20</v>
      </c>
      <c r="K20" s="57" t="s">
        <v>77</v>
      </c>
      <c r="L20" s="58">
        <v>2021</v>
      </c>
      <c r="M20" s="210" t="s">
        <v>280</v>
      </c>
      <c r="N20" s="216">
        <v>2021</v>
      </c>
      <c r="O20" s="177" t="s">
        <v>286</v>
      </c>
      <c r="P20" s="202" t="s">
        <v>141</v>
      </c>
      <c r="Q20" s="223">
        <v>0.33</v>
      </c>
      <c r="R20" s="206"/>
      <c r="S20" s="206"/>
      <c r="T20" s="228">
        <f t="shared" si="0"/>
        <v>0.33</v>
      </c>
      <c r="U20" s="230" t="s">
        <v>353</v>
      </c>
    </row>
    <row r="21" spans="2:21" ht="39.950000000000003" customHeight="1" x14ac:dyDescent="0.25">
      <c r="B21" s="73" t="s">
        <v>168</v>
      </c>
      <c r="C21" s="59" t="s">
        <v>107</v>
      </c>
      <c r="D21" s="59" t="s">
        <v>169</v>
      </c>
      <c r="E21" s="9">
        <v>2</v>
      </c>
      <c r="F21" s="132">
        <v>20</v>
      </c>
      <c r="G21" s="57" t="s">
        <v>76</v>
      </c>
      <c r="H21" s="124" t="s">
        <v>244</v>
      </c>
      <c r="I21" s="9">
        <v>2</v>
      </c>
      <c r="J21" s="147">
        <v>20</v>
      </c>
      <c r="K21" s="57" t="s">
        <v>76</v>
      </c>
      <c r="L21" s="58">
        <v>2021</v>
      </c>
      <c r="M21" s="210" t="s">
        <v>281</v>
      </c>
      <c r="N21" s="216">
        <v>2021</v>
      </c>
      <c r="O21" s="412" t="s">
        <v>287</v>
      </c>
      <c r="P21" s="201" t="s">
        <v>142</v>
      </c>
      <c r="Q21" s="222">
        <v>0.33</v>
      </c>
      <c r="R21" s="205"/>
      <c r="S21" s="205"/>
      <c r="T21" s="228">
        <f t="shared" si="0"/>
        <v>0.33</v>
      </c>
      <c r="U21" s="230" t="s">
        <v>352</v>
      </c>
    </row>
    <row r="22" spans="2:21" ht="48.95" customHeight="1" x14ac:dyDescent="0.25">
      <c r="B22" s="73" t="s">
        <v>170</v>
      </c>
      <c r="C22" s="59" t="s">
        <v>108</v>
      </c>
      <c r="D22" s="59" t="s">
        <v>171</v>
      </c>
      <c r="E22" s="9">
        <v>1</v>
      </c>
      <c r="F22" s="132">
        <v>20</v>
      </c>
      <c r="G22" s="57" t="s">
        <v>75</v>
      </c>
      <c r="H22" s="124" t="s">
        <v>245</v>
      </c>
      <c r="I22" s="9">
        <v>1</v>
      </c>
      <c r="J22" s="147">
        <v>20</v>
      </c>
      <c r="K22" s="57" t="s">
        <v>75</v>
      </c>
      <c r="L22" s="58">
        <v>2021</v>
      </c>
      <c r="M22" s="210" t="s">
        <v>282</v>
      </c>
      <c r="N22" s="216">
        <v>2021</v>
      </c>
      <c r="O22" s="413"/>
      <c r="P22" s="201" t="s">
        <v>143</v>
      </c>
      <c r="Q22" s="222">
        <v>0.33</v>
      </c>
      <c r="R22" s="205"/>
      <c r="S22" s="205"/>
      <c r="T22" s="228">
        <f t="shared" si="0"/>
        <v>0.33</v>
      </c>
      <c r="U22" s="230" t="s">
        <v>326</v>
      </c>
    </row>
    <row r="23" spans="2:21" ht="42.75" customHeight="1" x14ac:dyDescent="0.25">
      <c r="B23" s="73" t="s">
        <v>172</v>
      </c>
      <c r="C23" s="59" t="s">
        <v>109</v>
      </c>
      <c r="D23" s="59" t="s">
        <v>173</v>
      </c>
      <c r="E23" s="9">
        <v>2</v>
      </c>
      <c r="F23" s="132">
        <v>20</v>
      </c>
      <c r="G23" s="57" t="s">
        <v>76</v>
      </c>
      <c r="H23" s="124" t="s">
        <v>246</v>
      </c>
      <c r="I23" s="9">
        <v>2</v>
      </c>
      <c r="J23" s="147">
        <v>20</v>
      </c>
      <c r="K23" s="57" t="s">
        <v>76</v>
      </c>
      <c r="L23" s="58">
        <v>2021</v>
      </c>
      <c r="M23" s="210" t="s">
        <v>246</v>
      </c>
      <c r="N23" s="216">
        <v>2021</v>
      </c>
      <c r="O23" s="176" t="s">
        <v>288</v>
      </c>
      <c r="P23" s="201" t="s">
        <v>143</v>
      </c>
      <c r="Q23" s="222">
        <v>0.2</v>
      </c>
      <c r="R23" s="205"/>
      <c r="S23" s="205"/>
      <c r="T23" s="228">
        <f t="shared" si="0"/>
        <v>0.2</v>
      </c>
      <c r="U23" s="230" t="s">
        <v>327</v>
      </c>
    </row>
    <row r="24" spans="2:21" s="1" customFormat="1" ht="52.5" customHeight="1" x14ac:dyDescent="0.25">
      <c r="B24" s="75" t="s">
        <v>174</v>
      </c>
      <c r="C24" s="60" t="s">
        <v>110</v>
      </c>
      <c r="D24" s="60" t="s">
        <v>175</v>
      </c>
      <c r="E24" s="9">
        <v>2</v>
      </c>
      <c r="F24" s="132">
        <v>10</v>
      </c>
      <c r="G24" s="57" t="s">
        <v>75</v>
      </c>
      <c r="H24" s="124" t="s">
        <v>255</v>
      </c>
      <c r="I24" s="9">
        <v>2</v>
      </c>
      <c r="J24" s="147">
        <v>10</v>
      </c>
      <c r="K24" s="57" t="s">
        <v>75</v>
      </c>
      <c r="L24" s="58">
        <v>2021</v>
      </c>
      <c r="M24" s="210" t="s">
        <v>255</v>
      </c>
      <c r="N24" s="216">
        <v>2021</v>
      </c>
      <c r="O24" s="176" t="s">
        <v>289</v>
      </c>
      <c r="P24" s="202" t="s">
        <v>143</v>
      </c>
      <c r="Q24" s="223">
        <v>0</v>
      </c>
      <c r="R24" s="206"/>
      <c r="S24" s="206"/>
      <c r="T24" s="228">
        <f t="shared" si="0"/>
        <v>0</v>
      </c>
      <c r="U24" s="230" t="s">
        <v>328</v>
      </c>
    </row>
    <row r="25" spans="2:21" s="1" customFormat="1" ht="42.75" customHeight="1" x14ac:dyDescent="0.25">
      <c r="B25" s="73" t="s">
        <v>176</v>
      </c>
      <c r="C25" s="59" t="s">
        <v>111</v>
      </c>
      <c r="D25" s="59" t="s">
        <v>177</v>
      </c>
      <c r="E25" s="9">
        <v>3</v>
      </c>
      <c r="F25" s="132">
        <v>20</v>
      </c>
      <c r="G25" s="57" t="s">
        <v>77</v>
      </c>
      <c r="H25" s="124" t="s">
        <v>249</v>
      </c>
      <c r="I25" s="9">
        <v>3</v>
      </c>
      <c r="J25" s="147">
        <v>20</v>
      </c>
      <c r="K25" s="57" t="s">
        <v>77</v>
      </c>
      <c r="L25" s="58">
        <v>2021</v>
      </c>
      <c r="M25" s="210" t="s">
        <v>249</v>
      </c>
      <c r="N25" s="216">
        <v>2021</v>
      </c>
      <c r="O25" s="176" t="s">
        <v>290</v>
      </c>
      <c r="P25" s="202" t="s">
        <v>143</v>
      </c>
      <c r="Q25" s="223">
        <v>0</v>
      </c>
      <c r="R25" s="206"/>
      <c r="S25" s="206"/>
      <c r="T25" s="228">
        <f t="shared" si="0"/>
        <v>0</v>
      </c>
      <c r="U25" s="230" t="s">
        <v>329</v>
      </c>
    </row>
    <row r="26" spans="2:21" ht="38.25" customHeight="1" x14ac:dyDescent="0.25">
      <c r="B26" s="75" t="s">
        <v>178</v>
      </c>
      <c r="C26" s="60" t="s">
        <v>112</v>
      </c>
      <c r="D26" s="60" t="s">
        <v>179</v>
      </c>
      <c r="E26" s="9">
        <v>3</v>
      </c>
      <c r="F26" s="132">
        <v>10</v>
      </c>
      <c r="G26" s="57" t="s">
        <v>76</v>
      </c>
      <c r="H26" s="124" t="s">
        <v>250</v>
      </c>
      <c r="I26" s="9">
        <v>3</v>
      </c>
      <c r="J26" s="147">
        <v>10</v>
      </c>
      <c r="K26" s="57" t="s">
        <v>76</v>
      </c>
      <c r="L26" s="58">
        <v>2021</v>
      </c>
      <c r="M26" s="211" t="s">
        <v>250</v>
      </c>
      <c r="N26" s="216">
        <v>2021</v>
      </c>
      <c r="O26" s="176" t="s">
        <v>291</v>
      </c>
      <c r="P26" s="202" t="s">
        <v>143</v>
      </c>
      <c r="Q26" s="223">
        <v>0.33</v>
      </c>
      <c r="R26" s="206"/>
      <c r="S26" s="206"/>
      <c r="T26" s="228">
        <f t="shared" si="0"/>
        <v>0.33</v>
      </c>
      <c r="U26" s="230" t="s">
        <v>330</v>
      </c>
    </row>
    <row r="27" spans="2:21" ht="95.1" customHeight="1" x14ac:dyDescent="0.25">
      <c r="B27" s="73" t="s">
        <v>238</v>
      </c>
      <c r="C27" s="59" t="s">
        <v>113</v>
      </c>
      <c r="D27" s="59" t="s">
        <v>181</v>
      </c>
      <c r="E27" s="9">
        <v>3</v>
      </c>
      <c r="F27" s="132">
        <v>20</v>
      </c>
      <c r="G27" s="57" t="s">
        <v>77</v>
      </c>
      <c r="H27" s="123" t="s">
        <v>251</v>
      </c>
      <c r="I27" s="9">
        <v>3</v>
      </c>
      <c r="J27" s="147">
        <v>20</v>
      </c>
      <c r="K27" s="57" t="s">
        <v>77</v>
      </c>
      <c r="L27" s="58">
        <v>2021</v>
      </c>
      <c r="M27" s="211" t="s">
        <v>251</v>
      </c>
      <c r="N27" s="216">
        <v>2021</v>
      </c>
      <c r="O27" s="178" t="s">
        <v>292</v>
      </c>
      <c r="P27" s="203" t="s">
        <v>144</v>
      </c>
      <c r="Q27" s="224">
        <v>0.33</v>
      </c>
      <c r="R27" s="207"/>
      <c r="S27" s="207"/>
      <c r="T27" s="228">
        <f t="shared" si="0"/>
        <v>0.33</v>
      </c>
      <c r="U27" s="230" t="s">
        <v>357</v>
      </c>
    </row>
    <row r="28" spans="2:21" ht="90" x14ac:dyDescent="0.25">
      <c r="B28" s="73" t="s">
        <v>182</v>
      </c>
      <c r="C28" s="59" t="s">
        <v>114</v>
      </c>
      <c r="D28" s="59" t="s">
        <v>183</v>
      </c>
      <c r="E28" s="9">
        <v>3</v>
      </c>
      <c r="F28" s="132">
        <v>10</v>
      </c>
      <c r="G28" s="57" t="s">
        <v>76</v>
      </c>
      <c r="H28" s="123" t="s">
        <v>252</v>
      </c>
      <c r="I28" s="9">
        <v>3</v>
      </c>
      <c r="J28" s="147">
        <v>10</v>
      </c>
      <c r="K28" s="57" t="s">
        <v>76</v>
      </c>
      <c r="L28" s="58">
        <v>2021</v>
      </c>
      <c r="M28" s="211" t="s">
        <v>252</v>
      </c>
      <c r="N28" s="216">
        <v>2021</v>
      </c>
      <c r="O28" s="178" t="s">
        <v>293</v>
      </c>
      <c r="P28" s="201" t="s">
        <v>145</v>
      </c>
      <c r="Q28" s="222">
        <v>0.33</v>
      </c>
      <c r="R28" s="205"/>
      <c r="S28" s="205"/>
      <c r="T28" s="228">
        <f t="shared" si="0"/>
        <v>0.33</v>
      </c>
      <c r="U28" s="233" t="s">
        <v>340</v>
      </c>
    </row>
    <row r="29" spans="2:21" ht="30" x14ac:dyDescent="0.25">
      <c r="B29" s="73" t="s">
        <v>184</v>
      </c>
      <c r="C29" s="59" t="s">
        <v>115</v>
      </c>
      <c r="D29" s="59" t="s">
        <v>185</v>
      </c>
      <c r="E29" s="9">
        <v>3</v>
      </c>
      <c r="F29" s="132">
        <v>20</v>
      </c>
      <c r="G29" s="57" t="s">
        <v>77</v>
      </c>
      <c r="H29" s="124" t="s">
        <v>253</v>
      </c>
      <c r="I29" s="9">
        <v>3</v>
      </c>
      <c r="J29" s="147">
        <v>20</v>
      </c>
      <c r="K29" s="57" t="s">
        <v>77</v>
      </c>
      <c r="L29" s="58">
        <v>2021</v>
      </c>
      <c r="M29" s="211" t="s">
        <v>253</v>
      </c>
      <c r="N29" s="216">
        <v>2021</v>
      </c>
      <c r="O29" s="178" t="s">
        <v>294</v>
      </c>
      <c r="P29" s="201" t="s">
        <v>146</v>
      </c>
      <c r="Q29" s="222">
        <v>0.33</v>
      </c>
      <c r="R29" s="205"/>
      <c r="S29" s="205"/>
      <c r="T29" s="228">
        <f t="shared" si="0"/>
        <v>0.33</v>
      </c>
      <c r="U29" s="235" t="s">
        <v>350</v>
      </c>
    </row>
    <row r="30" spans="2:21" ht="60" x14ac:dyDescent="0.25">
      <c r="B30" s="73" t="s">
        <v>186</v>
      </c>
      <c r="C30" s="59" t="s">
        <v>116</v>
      </c>
      <c r="D30" s="59" t="s">
        <v>187</v>
      </c>
      <c r="E30" s="9">
        <v>3</v>
      </c>
      <c r="F30" s="132">
        <v>20</v>
      </c>
      <c r="G30" s="57" t="s">
        <v>77</v>
      </c>
      <c r="H30" s="123" t="s">
        <v>254</v>
      </c>
      <c r="I30" s="9">
        <v>3</v>
      </c>
      <c r="J30" s="147">
        <v>20</v>
      </c>
      <c r="K30" s="57" t="s">
        <v>77</v>
      </c>
      <c r="L30" s="58">
        <v>2021</v>
      </c>
      <c r="M30" s="211" t="s">
        <v>254</v>
      </c>
      <c r="N30" s="216">
        <v>2021</v>
      </c>
      <c r="O30" s="179" t="s">
        <v>295</v>
      </c>
      <c r="P30" s="203" t="s">
        <v>146</v>
      </c>
      <c r="Q30" s="224">
        <v>0.33</v>
      </c>
      <c r="R30" s="207"/>
      <c r="S30" s="207"/>
      <c r="T30" s="228">
        <f t="shared" si="0"/>
        <v>0.33</v>
      </c>
      <c r="U30" s="230" t="s">
        <v>351</v>
      </c>
    </row>
    <row r="31" spans="2:21" ht="60" x14ac:dyDescent="0.25">
      <c r="B31" s="75" t="s">
        <v>188</v>
      </c>
      <c r="C31" s="60" t="s">
        <v>117</v>
      </c>
      <c r="D31" s="60" t="s">
        <v>189</v>
      </c>
      <c r="E31" s="9">
        <v>2</v>
      </c>
      <c r="F31" s="132">
        <v>20</v>
      </c>
      <c r="G31" s="57" t="s">
        <v>76</v>
      </c>
      <c r="H31" s="123" t="s">
        <v>255</v>
      </c>
      <c r="I31" s="9">
        <v>2</v>
      </c>
      <c r="J31" s="147">
        <v>20</v>
      </c>
      <c r="K31" s="57" t="s">
        <v>76</v>
      </c>
      <c r="L31" s="58">
        <v>2021</v>
      </c>
      <c r="M31" s="211" t="s">
        <v>255</v>
      </c>
      <c r="N31" s="216">
        <v>2021</v>
      </c>
      <c r="O31" s="175" t="s">
        <v>289</v>
      </c>
      <c r="P31" s="201" t="s">
        <v>147</v>
      </c>
      <c r="Q31" s="222">
        <v>0.33</v>
      </c>
      <c r="R31" s="205"/>
      <c r="S31" s="205"/>
      <c r="T31" s="228">
        <f t="shared" si="0"/>
        <v>0.33</v>
      </c>
      <c r="U31" s="230" t="s">
        <v>341</v>
      </c>
    </row>
    <row r="32" spans="2:21" ht="45" x14ac:dyDescent="0.25">
      <c r="B32" s="75" t="s">
        <v>190</v>
      </c>
      <c r="C32" s="60" t="s">
        <v>118</v>
      </c>
      <c r="D32" s="60" t="s">
        <v>191</v>
      </c>
      <c r="E32" s="9">
        <v>3</v>
      </c>
      <c r="F32" s="132">
        <v>20</v>
      </c>
      <c r="G32" s="57" t="s">
        <v>77</v>
      </c>
      <c r="H32" s="123" t="s">
        <v>255</v>
      </c>
      <c r="I32" s="9">
        <v>3</v>
      </c>
      <c r="J32" s="147">
        <v>20</v>
      </c>
      <c r="K32" s="57" t="s">
        <v>77</v>
      </c>
      <c r="L32" s="58">
        <v>2021</v>
      </c>
      <c r="M32" s="211" t="s">
        <v>255</v>
      </c>
      <c r="N32" s="216">
        <v>2021</v>
      </c>
      <c r="O32" s="175" t="s">
        <v>289</v>
      </c>
      <c r="P32" s="203" t="s">
        <v>147</v>
      </c>
      <c r="Q32" s="224"/>
      <c r="R32" s="207"/>
      <c r="S32" s="207"/>
      <c r="T32" s="228" t="e">
        <f t="shared" si="0"/>
        <v>#DIV/0!</v>
      </c>
      <c r="U32" s="234"/>
    </row>
    <row r="33" spans="2:21" ht="45" x14ac:dyDescent="0.25">
      <c r="B33" s="73" t="s">
        <v>192</v>
      </c>
      <c r="C33" s="59" t="s">
        <v>119</v>
      </c>
      <c r="D33" s="59" t="s">
        <v>193</v>
      </c>
      <c r="E33" s="9">
        <v>2</v>
      </c>
      <c r="F33" s="132">
        <v>10</v>
      </c>
      <c r="G33" s="57" t="s">
        <v>75</v>
      </c>
      <c r="H33" s="123" t="s">
        <v>256</v>
      </c>
      <c r="I33" s="9">
        <v>2</v>
      </c>
      <c r="J33" s="147">
        <v>10</v>
      </c>
      <c r="K33" s="57" t="s">
        <v>75</v>
      </c>
      <c r="L33" s="58">
        <v>2021</v>
      </c>
      <c r="M33" s="211" t="s">
        <v>256</v>
      </c>
      <c r="N33" s="216">
        <v>2021</v>
      </c>
      <c r="O33" s="180" t="s">
        <v>296</v>
      </c>
      <c r="P33" s="201" t="s">
        <v>147</v>
      </c>
      <c r="Q33" s="222">
        <v>0.33</v>
      </c>
      <c r="R33" s="205"/>
      <c r="S33" s="205"/>
      <c r="T33" s="228">
        <f t="shared" si="0"/>
        <v>0.33</v>
      </c>
      <c r="U33" s="230" t="s">
        <v>342</v>
      </c>
    </row>
    <row r="34" spans="2:21" ht="45" x14ac:dyDescent="0.25">
      <c r="B34" s="73" t="s">
        <v>194</v>
      </c>
      <c r="C34" s="59" t="s">
        <v>120</v>
      </c>
      <c r="D34" s="59" t="s">
        <v>185</v>
      </c>
      <c r="E34" s="9">
        <v>2</v>
      </c>
      <c r="F34" s="132">
        <v>20</v>
      </c>
      <c r="G34" s="57" t="s">
        <v>76</v>
      </c>
      <c r="H34" s="123" t="s">
        <v>257</v>
      </c>
      <c r="I34" s="9">
        <v>2</v>
      </c>
      <c r="J34" s="147">
        <v>20</v>
      </c>
      <c r="K34" s="57" t="s">
        <v>76</v>
      </c>
      <c r="L34" s="58">
        <v>2021</v>
      </c>
      <c r="M34" s="211" t="s">
        <v>257</v>
      </c>
      <c r="N34" s="216">
        <v>2021</v>
      </c>
      <c r="O34" s="181" t="s">
        <v>297</v>
      </c>
      <c r="P34" s="201" t="s">
        <v>148</v>
      </c>
      <c r="Q34" s="222"/>
      <c r="R34" s="205"/>
      <c r="S34" s="205"/>
      <c r="T34" s="228" t="e">
        <f t="shared" si="0"/>
        <v>#DIV/0!</v>
      </c>
      <c r="U34" s="234"/>
    </row>
    <row r="35" spans="2:21" ht="60" x14ac:dyDescent="0.25">
      <c r="B35" s="73" t="s">
        <v>195</v>
      </c>
      <c r="C35" s="59" t="s">
        <v>121</v>
      </c>
      <c r="D35" s="59" t="s">
        <v>196</v>
      </c>
      <c r="E35" s="9">
        <v>2</v>
      </c>
      <c r="F35" s="132">
        <v>20</v>
      </c>
      <c r="G35" s="57" t="s">
        <v>76</v>
      </c>
      <c r="H35" s="123" t="s">
        <v>257</v>
      </c>
      <c r="I35" s="9">
        <v>2</v>
      </c>
      <c r="J35" s="147">
        <v>20</v>
      </c>
      <c r="K35" s="57" t="s">
        <v>76</v>
      </c>
      <c r="L35" s="58">
        <v>2021</v>
      </c>
      <c r="M35" s="211" t="s">
        <v>257</v>
      </c>
      <c r="N35" s="216">
        <v>2021</v>
      </c>
      <c r="O35" s="181" t="s">
        <v>297</v>
      </c>
      <c r="P35" s="203" t="s">
        <v>148</v>
      </c>
      <c r="Q35" s="224">
        <v>0.33</v>
      </c>
      <c r="R35" s="207"/>
      <c r="S35" s="207"/>
      <c r="T35" s="228">
        <f t="shared" si="0"/>
        <v>0.33</v>
      </c>
      <c r="U35" s="230" t="s">
        <v>356</v>
      </c>
    </row>
    <row r="36" spans="2:21" ht="33.75" x14ac:dyDescent="0.25">
      <c r="B36" s="73" t="s">
        <v>197</v>
      </c>
      <c r="C36" s="59" t="s">
        <v>122</v>
      </c>
      <c r="D36" s="59" t="s">
        <v>198</v>
      </c>
      <c r="E36" s="9">
        <v>3</v>
      </c>
      <c r="F36" s="132">
        <v>20</v>
      </c>
      <c r="G36" s="57" t="s">
        <v>77</v>
      </c>
      <c r="H36" s="123" t="s">
        <v>258</v>
      </c>
      <c r="I36" s="9">
        <v>3</v>
      </c>
      <c r="J36" s="147">
        <v>20</v>
      </c>
      <c r="K36" s="57" t="s">
        <v>77</v>
      </c>
      <c r="L36" s="58">
        <v>2021</v>
      </c>
      <c r="M36" s="211" t="s">
        <v>258</v>
      </c>
      <c r="N36" s="216">
        <v>2021</v>
      </c>
      <c r="O36" s="182" t="s">
        <v>298</v>
      </c>
      <c r="P36" s="203" t="s">
        <v>148</v>
      </c>
      <c r="Q36" s="224">
        <v>0.33</v>
      </c>
      <c r="R36" s="207"/>
      <c r="S36" s="207"/>
      <c r="T36" s="228">
        <f t="shared" si="0"/>
        <v>0.33</v>
      </c>
      <c r="U36" s="230" t="s">
        <v>355</v>
      </c>
    </row>
    <row r="37" spans="2:21" ht="45" x14ac:dyDescent="0.25">
      <c r="B37" s="73" t="s">
        <v>199</v>
      </c>
      <c r="C37" s="59" t="s">
        <v>123</v>
      </c>
      <c r="D37" s="59" t="s">
        <v>200</v>
      </c>
      <c r="E37" s="9">
        <v>3</v>
      </c>
      <c r="F37" s="132">
        <v>20</v>
      </c>
      <c r="G37" s="57" t="s">
        <v>77</v>
      </c>
      <c r="H37" s="123" t="s">
        <v>259</v>
      </c>
      <c r="I37" s="9">
        <v>3</v>
      </c>
      <c r="J37" s="147">
        <v>20</v>
      </c>
      <c r="K37" s="57" t="s">
        <v>77</v>
      </c>
      <c r="L37" s="58">
        <v>2021</v>
      </c>
      <c r="M37" s="211" t="s">
        <v>259</v>
      </c>
      <c r="N37" s="216">
        <v>2021</v>
      </c>
      <c r="O37" s="181" t="s">
        <v>299</v>
      </c>
      <c r="P37" s="203" t="s">
        <v>149</v>
      </c>
      <c r="Q37" s="224">
        <v>0.33</v>
      </c>
      <c r="R37" s="207"/>
      <c r="S37" s="207"/>
      <c r="T37" s="228">
        <f t="shared" si="0"/>
        <v>0.33</v>
      </c>
      <c r="U37" s="230" t="s">
        <v>336</v>
      </c>
    </row>
    <row r="38" spans="2:21" ht="36.950000000000003" customHeight="1" x14ac:dyDescent="0.25">
      <c r="B38" s="73" t="s">
        <v>201</v>
      </c>
      <c r="C38" s="59" t="s">
        <v>124</v>
      </c>
      <c r="D38" s="59" t="s">
        <v>202</v>
      </c>
      <c r="E38" s="9">
        <v>3</v>
      </c>
      <c r="F38" s="132">
        <v>10</v>
      </c>
      <c r="G38" s="57" t="s">
        <v>76</v>
      </c>
      <c r="H38" s="123" t="s">
        <v>260</v>
      </c>
      <c r="I38" s="9">
        <v>3</v>
      </c>
      <c r="J38" s="147">
        <v>10</v>
      </c>
      <c r="K38" s="57" t="s">
        <v>76</v>
      </c>
      <c r="L38" s="58">
        <v>2021</v>
      </c>
      <c r="M38" s="211" t="s">
        <v>260</v>
      </c>
      <c r="N38" s="216">
        <v>2021</v>
      </c>
      <c r="O38" s="181" t="s">
        <v>299</v>
      </c>
      <c r="P38" s="202" t="s">
        <v>150</v>
      </c>
      <c r="Q38" s="223">
        <v>0.33</v>
      </c>
      <c r="R38" s="206"/>
      <c r="S38" s="206"/>
      <c r="T38" s="228">
        <f t="shared" si="0"/>
        <v>0.33</v>
      </c>
      <c r="U38" s="230" t="s">
        <v>335</v>
      </c>
    </row>
    <row r="39" spans="2:21" ht="36" customHeight="1" x14ac:dyDescent="0.25">
      <c r="B39" s="73" t="s">
        <v>239</v>
      </c>
      <c r="C39" s="59" t="s">
        <v>125</v>
      </c>
      <c r="D39" s="59" t="s">
        <v>204</v>
      </c>
      <c r="E39" s="9">
        <v>3</v>
      </c>
      <c r="F39" s="132">
        <v>20</v>
      </c>
      <c r="G39" s="57" t="s">
        <v>77</v>
      </c>
      <c r="H39" s="123" t="s">
        <v>261</v>
      </c>
      <c r="I39" s="9">
        <v>3</v>
      </c>
      <c r="J39" s="147">
        <v>20</v>
      </c>
      <c r="K39" s="57" t="s">
        <v>77</v>
      </c>
      <c r="L39" s="58">
        <v>2021</v>
      </c>
      <c r="M39" s="211" t="s">
        <v>261</v>
      </c>
      <c r="N39" s="216">
        <v>2021</v>
      </c>
      <c r="O39" s="178" t="s">
        <v>300</v>
      </c>
      <c r="P39" s="203" t="s">
        <v>151</v>
      </c>
      <c r="Q39" s="224"/>
      <c r="R39" s="207"/>
      <c r="S39" s="207"/>
      <c r="T39" s="228" t="e">
        <f t="shared" si="0"/>
        <v>#DIV/0!</v>
      </c>
      <c r="U39" s="234" t="s">
        <v>354</v>
      </c>
    </row>
    <row r="40" spans="2:21" ht="33.75" x14ac:dyDescent="0.25">
      <c r="B40" s="73" t="s">
        <v>205</v>
      </c>
      <c r="C40" s="59" t="s">
        <v>126</v>
      </c>
      <c r="D40" s="59" t="s">
        <v>206</v>
      </c>
      <c r="E40" s="9">
        <v>2</v>
      </c>
      <c r="F40" s="132">
        <v>20</v>
      </c>
      <c r="G40" s="57" t="s">
        <v>76</v>
      </c>
      <c r="H40" s="124" t="s">
        <v>262</v>
      </c>
      <c r="I40" s="9">
        <v>2</v>
      </c>
      <c r="J40" s="147">
        <v>20</v>
      </c>
      <c r="K40" s="57" t="s">
        <v>76</v>
      </c>
      <c r="L40" s="58">
        <v>2021</v>
      </c>
      <c r="M40" s="211" t="s">
        <v>262</v>
      </c>
      <c r="N40" s="216">
        <v>2021</v>
      </c>
      <c r="O40" s="178" t="s">
        <v>301</v>
      </c>
      <c r="P40" s="201" t="s">
        <v>152</v>
      </c>
      <c r="Q40" s="222">
        <v>0.33</v>
      </c>
      <c r="R40" s="205"/>
      <c r="S40" s="205"/>
      <c r="T40" s="228">
        <f t="shared" si="0"/>
        <v>0.33</v>
      </c>
      <c r="U40" s="230" t="s">
        <v>331</v>
      </c>
    </row>
    <row r="41" spans="2:21" ht="45" x14ac:dyDescent="0.25">
      <c r="B41" s="73" t="s">
        <v>205</v>
      </c>
      <c r="C41" s="59" t="s">
        <v>127</v>
      </c>
      <c r="D41" s="59" t="s">
        <v>206</v>
      </c>
      <c r="E41" s="9">
        <v>3</v>
      </c>
      <c r="F41" s="132">
        <v>20</v>
      </c>
      <c r="G41" s="57" t="s">
        <v>77</v>
      </c>
      <c r="H41" s="123" t="s">
        <v>263</v>
      </c>
      <c r="I41" s="9">
        <v>3</v>
      </c>
      <c r="J41" s="147">
        <v>20</v>
      </c>
      <c r="K41" s="57" t="s">
        <v>77</v>
      </c>
      <c r="L41" s="58">
        <v>2021</v>
      </c>
      <c r="M41" s="211" t="s">
        <v>263</v>
      </c>
      <c r="N41" s="216">
        <v>2021</v>
      </c>
      <c r="O41" s="178" t="s">
        <v>302</v>
      </c>
      <c r="P41" s="201" t="s">
        <v>152</v>
      </c>
      <c r="Q41" s="222">
        <v>0.33</v>
      </c>
      <c r="R41" s="205"/>
      <c r="S41" s="205"/>
      <c r="T41" s="228">
        <f t="shared" si="0"/>
        <v>0.33</v>
      </c>
      <c r="U41" s="230" t="s">
        <v>332</v>
      </c>
    </row>
    <row r="42" spans="2:21" ht="67.5" x14ac:dyDescent="0.25">
      <c r="B42" s="75" t="s">
        <v>207</v>
      </c>
      <c r="C42" s="60" t="s">
        <v>128</v>
      </c>
      <c r="D42" s="60" t="s">
        <v>208</v>
      </c>
      <c r="E42" s="9">
        <v>3</v>
      </c>
      <c r="F42" s="132">
        <v>20</v>
      </c>
      <c r="G42" s="57" t="s">
        <v>77</v>
      </c>
      <c r="H42" s="123" t="s">
        <v>264</v>
      </c>
      <c r="I42" s="9">
        <v>3</v>
      </c>
      <c r="J42" s="147">
        <v>20</v>
      </c>
      <c r="K42" s="57" t="s">
        <v>77</v>
      </c>
      <c r="L42" s="58">
        <v>2021</v>
      </c>
      <c r="M42" s="211" t="s">
        <v>264</v>
      </c>
      <c r="N42" s="216">
        <v>2021</v>
      </c>
      <c r="O42" s="183" t="s">
        <v>303</v>
      </c>
      <c r="P42" s="202" t="s">
        <v>153</v>
      </c>
      <c r="Q42" s="223">
        <v>0.2</v>
      </c>
      <c r="R42" s="206"/>
      <c r="S42" s="206"/>
      <c r="T42" s="228">
        <f t="shared" si="0"/>
        <v>0.2</v>
      </c>
      <c r="U42" s="230" t="s">
        <v>343</v>
      </c>
    </row>
    <row r="43" spans="2:21" ht="48" customHeight="1" x14ac:dyDescent="0.25">
      <c r="B43" s="75" t="s">
        <v>209</v>
      </c>
      <c r="C43" s="60" t="s">
        <v>129</v>
      </c>
      <c r="D43" s="60" t="s">
        <v>210</v>
      </c>
      <c r="E43" s="9">
        <v>3</v>
      </c>
      <c r="F43" s="132">
        <v>20</v>
      </c>
      <c r="G43" s="57" t="s">
        <v>77</v>
      </c>
      <c r="H43" s="123" t="s">
        <v>276</v>
      </c>
      <c r="I43" s="9">
        <v>3</v>
      </c>
      <c r="J43" s="147">
        <v>20</v>
      </c>
      <c r="K43" s="57" t="s">
        <v>77</v>
      </c>
      <c r="L43" s="58">
        <v>2021</v>
      </c>
      <c r="M43" s="211" t="s">
        <v>276</v>
      </c>
      <c r="N43" s="216">
        <v>2021</v>
      </c>
      <c r="O43" s="178" t="s">
        <v>302</v>
      </c>
      <c r="P43" s="202" t="s">
        <v>153</v>
      </c>
      <c r="Q43" s="223">
        <v>0.33</v>
      </c>
      <c r="R43" s="206"/>
      <c r="S43" s="206"/>
      <c r="T43" s="228">
        <f t="shared" si="0"/>
        <v>0.33</v>
      </c>
      <c r="U43" s="230" t="s">
        <v>333</v>
      </c>
    </row>
    <row r="44" spans="2:21" ht="94.5" customHeight="1" x14ac:dyDescent="0.25">
      <c r="B44" s="73" t="s">
        <v>211</v>
      </c>
      <c r="C44" s="59" t="s">
        <v>130</v>
      </c>
      <c r="D44" s="59" t="s">
        <v>212</v>
      </c>
      <c r="E44" s="9">
        <v>3</v>
      </c>
      <c r="F44" s="132">
        <v>20</v>
      </c>
      <c r="G44" s="57" t="s">
        <v>77</v>
      </c>
      <c r="H44" s="123" t="s">
        <v>277</v>
      </c>
      <c r="I44" s="9">
        <v>3</v>
      </c>
      <c r="J44" s="147">
        <v>20</v>
      </c>
      <c r="K44" s="57" t="s">
        <v>77</v>
      </c>
      <c r="L44" s="58">
        <v>2021</v>
      </c>
      <c r="M44" s="211" t="s">
        <v>277</v>
      </c>
      <c r="N44" s="216">
        <v>2021</v>
      </c>
      <c r="O44" s="183" t="s">
        <v>304</v>
      </c>
      <c r="P44" s="202" t="s">
        <v>154</v>
      </c>
      <c r="Q44" s="223">
        <v>0.33</v>
      </c>
      <c r="R44" s="206"/>
      <c r="S44" s="206"/>
      <c r="T44" s="228">
        <f t="shared" si="0"/>
        <v>0.33</v>
      </c>
      <c r="U44" s="230" t="s">
        <v>334</v>
      </c>
    </row>
    <row r="45" spans="2:21" ht="44.45" customHeight="1" x14ac:dyDescent="0.25">
      <c r="B45" s="75" t="s">
        <v>213</v>
      </c>
      <c r="C45" s="60" t="s">
        <v>131</v>
      </c>
      <c r="D45" s="60" t="s">
        <v>214</v>
      </c>
      <c r="E45" s="9">
        <v>3</v>
      </c>
      <c r="F45" s="132">
        <v>20</v>
      </c>
      <c r="G45" s="57" t="s">
        <v>77</v>
      </c>
      <c r="H45" s="123" t="s">
        <v>265</v>
      </c>
      <c r="I45" s="9">
        <v>3</v>
      </c>
      <c r="J45" s="147">
        <v>20</v>
      </c>
      <c r="K45" s="57" t="s">
        <v>77</v>
      </c>
      <c r="L45" s="58">
        <v>2021</v>
      </c>
      <c r="M45" s="211" t="s">
        <v>265</v>
      </c>
      <c r="N45" s="216">
        <v>2021</v>
      </c>
      <c r="O45" s="184" t="s">
        <v>305</v>
      </c>
      <c r="P45" s="202" t="s">
        <v>155</v>
      </c>
      <c r="Q45" s="223">
        <v>0.33</v>
      </c>
      <c r="R45" s="206"/>
      <c r="S45" s="206"/>
      <c r="T45" s="228">
        <f t="shared" si="0"/>
        <v>0.33</v>
      </c>
      <c r="U45" s="230" t="s">
        <v>337</v>
      </c>
    </row>
    <row r="46" spans="2:21" ht="33.75" x14ac:dyDescent="0.25">
      <c r="B46" s="75" t="s">
        <v>215</v>
      </c>
      <c r="C46" s="60" t="s">
        <v>132</v>
      </c>
      <c r="D46" s="60" t="s">
        <v>216</v>
      </c>
      <c r="E46" s="9">
        <v>4</v>
      </c>
      <c r="F46" s="132">
        <v>20</v>
      </c>
      <c r="G46" s="57" t="s">
        <v>77</v>
      </c>
      <c r="H46" s="123" t="s">
        <v>266</v>
      </c>
      <c r="I46" s="9">
        <v>4</v>
      </c>
      <c r="J46" s="147">
        <v>20</v>
      </c>
      <c r="K46" s="57" t="s">
        <v>77</v>
      </c>
      <c r="L46" s="58">
        <v>2021</v>
      </c>
      <c r="M46" s="211" t="s">
        <v>266</v>
      </c>
      <c r="N46" s="216">
        <v>2021</v>
      </c>
      <c r="O46" s="184" t="s">
        <v>305</v>
      </c>
      <c r="P46" s="202" t="s">
        <v>155</v>
      </c>
      <c r="Q46" s="223">
        <v>0.33</v>
      </c>
      <c r="R46" s="206"/>
      <c r="S46" s="206"/>
      <c r="T46" s="228">
        <f t="shared" si="0"/>
        <v>0.33</v>
      </c>
      <c r="U46" s="230" t="s">
        <v>339</v>
      </c>
    </row>
    <row r="47" spans="2:21" ht="105" x14ac:dyDescent="0.25">
      <c r="B47" s="75" t="s">
        <v>217</v>
      </c>
      <c r="C47" s="60" t="s">
        <v>133</v>
      </c>
      <c r="D47" s="60" t="s">
        <v>218</v>
      </c>
      <c r="E47" s="9">
        <v>3</v>
      </c>
      <c r="F47" s="132">
        <v>20</v>
      </c>
      <c r="G47" s="57" t="s">
        <v>77</v>
      </c>
      <c r="H47" s="123" t="s">
        <v>267</v>
      </c>
      <c r="I47" s="9">
        <v>3</v>
      </c>
      <c r="J47" s="147">
        <v>20</v>
      </c>
      <c r="K47" s="57" t="s">
        <v>77</v>
      </c>
      <c r="L47" s="58">
        <v>2021</v>
      </c>
      <c r="M47" s="211" t="s">
        <v>267</v>
      </c>
      <c r="N47" s="216">
        <v>2021</v>
      </c>
      <c r="O47" s="182" t="s">
        <v>306</v>
      </c>
      <c r="P47" s="202" t="s">
        <v>155</v>
      </c>
      <c r="Q47" s="223">
        <v>0.33</v>
      </c>
      <c r="R47" s="206"/>
      <c r="S47" s="206"/>
      <c r="T47" s="228">
        <f t="shared" si="0"/>
        <v>0.33</v>
      </c>
      <c r="U47" s="230" t="s">
        <v>338</v>
      </c>
    </row>
    <row r="48" spans="2:21" ht="60" customHeight="1" x14ac:dyDescent="0.25">
      <c r="B48" s="73" t="s">
        <v>219</v>
      </c>
      <c r="C48" s="59" t="s">
        <v>134</v>
      </c>
      <c r="D48" s="59" t="s">
        <v>220</v>
      </c>
      <c r="E48" s="9">
        <v>3</v>
      </c>
      <c r="F48" s="132">
        <v>20</v>
      </c>
      <c r="G48" s="57" t="s">
        <v>77</v>
      </c>
      <c r="H48" s="123" t="s">
        <v>268</v>
      </c>
      <c r="I48" s="9">
        <v>3</v>
      </c>
      <c r="J48" s="147">
        <v>20</v>
      </c>
      <c r="K48" s="57" t="s">
        <v>77</v>
      </c>
      <c r="L48" s="58">
        <v>2021</v>
      </c>
      <c r="M48" s="211" t="s">
        <v>268</v>
      </c>
      <c r="N48" s="216">
        <v>2021</v>
      </c>
      <c r="O48" s="184" t="s">
        <v>305</v>
      </c>
      <c r="P48" s="202" t="s">
        <v>155</v>
      </c>
      <c r="Q48" s="223"/>
      <c r="R48" s="206"/>
      <c r="S48" s="206"/>
      <c r="T48" s="228" t="e">
        <f t="shared" si="0"/>
        <v>#DIV/0!</v>
      </c>
      <c r="U48" s="234"/>
    </row>
    <row r="49" spans="2:21" ht="56.45" customHeight="1" x14ac:dyDescent="0.25">
      <c r="B49" s="73" t="s">
        <v>221</v>
      </c>
      <c r="C49" s="59" t="s">
        <v>135</v>
      </c>
      <c r="D49" s="59" t="s">
        <v>222</v>
      </c>
      <c r="E49" s="9">
        <v>3</v>
      </c>
      <c r="F49" s="132">
        <v>20</v>
      </c>
      <c r="G49" s="57" t="s">
        <v>77</v>
      </c>
      <c r="H49" s="123" t="s">
        <v>269</v>
      </c>
      <c r="I49" s="9">
        <v>3</v>
      </c>
      <c r="J49" s="147">
        <v>20</v>
      </c>
      <c r="K49" s="57" t="s">
        <v>77</v>
      </c>
      <c r="L49" s="58">
        <v>2021</v>
      </c>
      <c r="M49" s="211" t="s">
        <v>269</v>
      </c>
      <c r="N49" s="216">
        <v>2021</v>
      </c>
      <c r="O49" s="183" t="s">
        <v>303</v>
      </c>
      <c r="P49" s="202" t="s">
        <v>156</v>
      </c>
      <c r="Q49" s="223">
        <v>0.33</v>
      </c>
      <c r="R49" s="206"/>
      <c r="S49" s="206"/>
      <c r="T49" s="228">
        <f t="shared" si="0"/>
        <v>0.33</v>
      </c>
      <c r="U49" s="230" t="s">
        <v>349</v>
      </c>
    </row>
    <row r="50" spans="2:21" ht="46.5" customHeight="1" x14ac:dyDescent="0.25">
      <c r="B50" s="73" t="s">
        <v>223</v>
      </c>
      <c r="C50" s="59" t="s">
        <v>136</v>
      </c>
      <c r="D50" s="59" t="s">
        <v>224</v>
      </c>
      <c r="E50" s="9">
        <v>3</v>
      </c>
      <c r="F50" s="132">
        <v>10</v>
      </c>
      <c r="G50" s="57" t="s">
        <v>76</v>
      </c>
      <c r="H50" s="123" t="s">
        <v>270</v>
      </c>
      <c r="I50" s="9">
        <v>3</v>
      </c>
      <c r="J50" s="147">
        <v>10</v>
      </c>
      <c r="K50" s="57" t="s">
        <v>76</v>
      </c>
      <c r="L50" s="58">
        <v>2021</v>
      </c>
      <c r="M50" s="211" t="s">
        <v>270</v>
      </c>
      <c r="N50" s="216">
        <v>2021</v>
      </c>
      <c r="O50" s="184" t="s">
        <v>305</v>
      </c>
      <c r="P50" s="202" t="s">
        <v>157</v>
      </c>
      <c r="Q50" s="223">
        <v>0.33</v>
      </c>
      <c r="R50" s="206"/>
      <c r="S50" s="206"/>
      <c r="T50" s="228">
        <f t="shared" si="0"/>
        <v>0.33</v>
      </c>
      <c r="U50" s="230" t="s">
        <v>344</v>
      </c>
    </row>
    <row r="51" spans="2:21" ht="51.95" customHeight="1" x14ac:dyDescent="0.25">
      <c r="B51" s="73" t="s">
        <v>225</v>
      </c>
      <c r="C51" s="59" t="s">
        <v>137</v>
      </c>
      <c r="D51" s="59" t="s">
        <v>226</v>
      </c>
      <c r="E51" s="9">
        <v>3</v>
      </c>
      <c r="F51" s="132">
        <v>20</v>
      </c>
      <c r="G51" s="57" t="s">
        <v>77</v>
      </c>
      <c r="H51" s="124" t="s">
        <v>271</v>
      </c>
      <c r="I51" s="9">
        <v>3</v>
      </c>
      <c r="J51" s="147">
        <v>20</v>
      </c>
      <c r="K51" s="57" t="s">
        <v>77</v>
      </c>
      <c r="L51" s="58">
        <v>2021</v>
      </c>
      <c r="M51" s="211" t="s">
        <v>271</v>
      </c>
      <c r="N51" s="216">
        <v>2021</v>
      </c>
      <c r="O51" s="184" t="s">
        <v>305</v>
      </c>
      <c r="P51" s="202" t="s">
        <v>157</v>
      </c>
      <c r="Q51" s="223">
        <v>0.33</v>
      </c>
      <c r="R51" s="206"/>
      <c r="S51" s="206"/>
      <c r="T51" s="228">
        <f t="shared" si="0"/>
        <v>0.33</v>
      </c>
      <c r="U51" s="230" t="s">
        <v>345</v>
      </c>
    </row>
    <row r="52" spans="2:21" ht="45" x14ac:dyDescent="0.25">
      <c r="B52" s="73" t="s">
        <v>227</v>
      </c>
      <c r="C52" s="59" t="s">
        <v>138</v>
      </c>
      <c r="D52" s="59" t="s">
        <v>228</v>
      </c>
      <c r="E52" s="9">
        <v>3</v>
      </c>
      <c r="F52" s="132">
        <v>10</v>
      </c>
      <c r="G52" s="57" t="s">
        <v>76</v>
      </c>
      <c r="H52" s="124" t="s">
        <v>272</v>
      </c>
      <c r="I52" s="9">
        <v>3</v>
      </c>
      <c r="J52" s="147">
        <v>10</v>
      </c>
      <c r="K52" s="57" t="s">
        <v>76</v>
      </c>
      <c r="L52" s="58">
        <v>2021</v>
      </c>
      <c r="M52" s="211" t="s">
        <v>272</v>
      </c>
      <c r="N52" s="216">
        <v>2021</v>
      </c>
      <c r="O52" s="184" t="s">
        <v>305</v>
      </c>
      <c r="P52" s="203" t="s">
        <v>157</v>
      </c>
      <c r="Q52" s="224">
        <v>0.33</v>
      </c>
      <c r="R52" s="207"/>
      <c r="S52" s="207"/>
      <c r="T52" s="228">
        <f t="shared" si="0"/>
        <v>0.33</v>
      </c>
      <c r="U52" s="230" t="s">
        <v>348</v>
      </c>
    </row>
    <row r="53" spans="2:21" ht="75" x14ac:dyDescent="0.25">
      <c r="B53" s="73" t="s">
        <v>229</v>
      </c>
      <c r="C53" s="59" t="s">
        <v>139</v>
      </c>
      <c r="D53" s="59" t="s">
        <v>230</v>
      </c>
      <c r="E53" s="9">
        <v>3</v>
      </c>
      <c r="F53" s="132">
        <v>20</v>
      </c>
      <c r="G53" s="57" t="s">
        <v>77</v>
      </c>
      <c r="H53" s="123" t="s">
        <v>273</v>
      </c>
      <c r="I53" s="9">
        <v>3</v>
      </c>
      <c r="J53" s="147">
        <v>20</v>
      </c>
      <c r="K53" s="57" t="s">
        <v>77</v>
      </c>
      <c r="L53" s="58">
        <v>2021</v>
      </c>
      <c r="M53" s="211" t="s">
        <v>273</v>
      </c>
      <c r="N53" s="216">
        <v>2021</v>
      </c>
      <c r="O53" s="184" t="s">
        <v>305</v>
      </c>
      <c r="P53" s="203" t="s">
        <v>157</v>
      </c>
      <c r="Q53" s="224">
        <v>0.33</v>
      </c>
      <c r="R53" s="207"/>
      <c r="S53" s="207"/>
      <c r="T53" s="228">
        <f t="shared" si="0"/>
        <v>0.33</v>
      </c>
      <c r="U53" s="230" t="s">
        <v>347</v>
      </c>
    </row>
    <row r="54" spans="2:21" ht="60.75" thickBot="1" x14ac:dyDescent="0.3">
      <c r="B54" s="77" t="s">
        <v>231</v>
      </c>
      <c r="C54" s="62" t="s">
        <v>140</v>
      </c>
      <c r="D54" s="62" t="s">
        <v>232</v>
      </c>
      <c r="E54" s="38">
        <v>3</v>
      </c>
      <c r="F54" s="137">
        <v>20</v>
      </c>
      <c r="G54" s="37" t="s">
        <v>77</v>
      </c>
      <c r="H54" s="127" t="s">
        <v>275</v>
      </c>
      <c r="I54" s="38">
        <v>3</v>
      </c>
      <c r="J54" s="148">
        <v>20</v>
      </c>
      <c r="K54" s="37" t="s">
        <v>77</v>
      </c>
      <c r="L54" s="151">
        <v>2021</v>
      </c>
      <c r="M54" s="212" t="s">
        <v>275</v>
      </c>
      <c r="N54" s="217">
        <v>2021</v>
      </c>
      <c r="O54" s="185" t="s">
        <v>305</v>
      </c>
      <c r="P54" s="204" t="s">
        <v>158</v>
      </c>
      <c r="Q54" s="225">
        <v>0.33</v>
      </c>
      <c r="R54" s="208"/>
      <c r="S54" s="208"/>
      <c r="T54" s="229">
        <f t="shared" si="0"/>
        <v>0.33</v>
      </c>
      <c r="U54" s="231" t="s">
        <v>346</v>
      </c>
    </row>
  </sheetData>
  <mergeCells count="23">
    <mergeCell ref="B3:U10"/>
    <mergeCell ref="O14:O16"/>
    <mergeCell ref="O21:O22"/>
    <mergeCell ref="U14:U16"/>
    <mergeCell ref="P14:P16"/>
    <mergeCell ref="Q14:Q15"/>
    <mergeCell ref="R14:R15"/>
    <mergeCell ref="S14:S15"/>
    <mergeCell ref="T14:T15"/>
    <mergeCell ref="B11:U12"/>
    <mergeCell ref="N13:U13"/>
    <mergeCell ref="E15:G15"/>
    <mergeCell ref="H15:H16"/>
    <mergeCell ref="I15:K15"/>
    <mergeCell ref="L15:M15"/>
    <mergeCell ref="B13:D13"/>
    <mergeCell ref="N14:N16"/>
    <mergeCell ref="E13:M13"/>
    <mergeCell ref="B14:B16"/>
    <mergeCell ref="D14:D16"/>
    <mergeCell ref="E14:G14"/>
    <mergeCell ref="H14:M14"/>
    <mergeCell ref="C14:C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C767-F37C-4897-ABEB-90AD832D5564}">
  <dimension ref="B2:K22"/>
  <sheetViews>
    <sheetView workbookViewId="0">
      <selection activeCell="L12" sqref="L12"/>
    </sheetView>
  </sheetViews>
  <sheetFormatPr baseColWidth="10" defaultRowHeight="15" x14ac:dyDescent="0.25"/>
  <cols>
    <col min="4" max="4" width="17.85546875" customWidth="1"/>
    <col min="5" max="5" width="11.85546875" customWidth="1"/>
    <col min="11" max="11" width="17.28515625" customWidth="1"/>
  </cols>
  <sheetData>
    <row r="2" spans="2:11" ht="15.75" thickBot="1" x14ac:dyDescent="0.3"/>
    <row r="3" spans="2:11" x14ac:dyDescent="0.25">
      <c r="B3" s="437" t="s">
        <v>312</v>
      </c>
      <c r="C3" s="438"/>
      <c r="D3" s="438"/>
      <c r="E3" s="438"/>
      <c r="F3" s="438"/>
      <c r="G3" s="438"/>
      <c r="H3" s="438"/>
      <c r="I3" s="438"/>
      <c r="J3" s="438"/>
      <c r="K3" s="439"/>
    </row>
    <row r="4" spans="2:11" ht="15.75" thickBot="1" x14ac:dyDescent="0.3">
      <c r="B4" s="440"/>
      <c r="C4" s="441"/>
      <c r="D4" s="441"/>
      <c r="E4" s="441"/>
      <c r="F4" s="441"/>
      <c r="G4" s="441"/>
      <c r="H4" s="441"/>
      <c r="I4" s="441"/>
      <c r="J4" s="441"/>
      <c r="K4" s="442"/>
    </row>
    <row r="5" spans="2:11" ht="15.75" thickBot="1" x14ac:dyDescent="0.3">
      <c r="B5" s="186"/>
      <c r="C5" s="4"/>
      <c r="D5" s="4"/>
      <c r="E5" s="4"/>
      <c r="F5" s="4"/>
      <c r="G5" s="4"/>
      <c r="H5" s="4"/>
      <c r="I5" s="4"/>
      <c r="J5" s="4"/>
      <c r="K5" s="187"/>
    </row>
    <row r="6" spans="2:11" x14ac:dyDescent="0.25">
      <c r="B6" s="186"/>
      <c r="C6" s="191" t="s">
        <v>309</v>
      </c>
      <c r="D6" s="192" t="s">
        <v>308</v>
      </c>
      <c r="E6" s="193" t="s">
        <v>313</v>
      </c>
      <c r="F6" s="436"/>
      <c r="G6" s="436"/>
      <c r="H6" s="436"/>
      <c r="I6" s="436"/>
      <c r="J6" s="436"/>
      <c r="K6" s="252"/>
    </row>
    <row r="7" spans="2:11" x14ac:dyDescent="0.25">
      <c r="B7" s="186"/>
      <c r="C7" s="149">
        <v>4</v>
      </c>
      <c r="D7" s="59" t="s">
        <v>141</v>
      </c>
      <c r="E7" s="194">
        <v>4</v>
      </c>
      <c r="F7" s="436"/>
      <c r="G7" s="436"/>
      <c r="H7" s="436"/>
      <c r="I7" s="436"/>
      <c r="J7" s="436"/>
      <c r="K7" s="252"/>
    </row>
    <row r="8" spans="2:11" x14ac:dyDescent="0.25">
      <c r="B8" s="186"/>
      <c r="C8" s="149">
        <v>1</v>
      </c>
      <c r="D8" s="59" t="s">
        <v>142</v>
      </c>
      <c r="E8" s="194">
        <v>1</v>
      </c>
      <c r="F8" s="436"/>
      <c r="G8" s="436"/>
      <c r="H8" s="436"/>
      <c r="I8" s="436"/>
      <c r="J8" s="436"/>
      <c r="K8" s="252"/>
    </row>
    <row r="9" spans="2:11" x14ac:dyDescent="0.25">
      <c r="B9" s="186"/>
      <c r="C9" s="149">
        <v>5</v>
      </c>
      <c r="D9" s="59" t="s">
        <v>143</v>
      </c>
      <c r="E9" s="194">
        <v>5</v>
      </c>
      <c r="F9" s="436"/>
      <c r="G9" s="436"/>
      <c r="H9" s="436"/>
      <c r="I9" s="436"/>
      <c r="J9" s="436"/>
      <c r="K9" s="252"/>
    </row>
    <row r="10" spans="2:11" x14ac:dyDescent="0.25">
      <c r="B10" s="186"/>
      <c r="C10" s="149">
        <v>1</v>
      </c>
      <c r="D10" s="155" t="s">
        <v>144</v>
      </c>
      <c r="E10" s="194">
        <v>1</v>
      </c>
      <c r="F10" s="436"/>
      <c r="G10" s="436"/>
      <c r="H10" s="436"/>
      <c r="I10" s="436"/>
      <c r="J10" s="436"/>
      <c r="K10" s="252"/>
    </row>
    <row r="11" spans="2:11" x14ac:dyDescent="0.25">
      <c r="B11" s="186"/>
      <c r="C11" s="149">
        <v>1</v>
      </c>
      <c r="D11" s="60" t="s">
        <v>145</v>
      </c>
      <c r="E11" s="194">
        <v>1</v>
      </c>
      <c r="F11" s="436"/>
      <c r="G11" s="436"/>
      <c r="H11" s="436"/>
      <c r="I11" s="436"/>
      <c r="J11" s="436"/>
      <c r="K11" s="252"/>
    </row>
    <row r="12" spans="2:11" x14ac:dyDescent="0.25">
      <c r="B12" s="186"/>
      <c r="C12" s="149">
        <v>2</v>
      </c>
      <c r="D12" s="60" t="s">
        <v>146</v>
      </c>
      <c r="E12" s="194">
        <v>2</v>
      </c>
      <c r="F12" s="436"/>
      <c r="G12" s="436"/>
      <c r="H12" s="436"/>
      <c r="I12" s="436"/>
      <c r="J12" s="436"/>
      <c r="K12" s="252"/>
    </row>
    <row r="13" spans="2:11" x14ac:dyDescent="0.25">
      <c r="B13" s="186"/>
      <c r="C13" s="149">
        <v>3</v>
      </c>
      <c r="D13" s="60" t="s">
        <v>147</v>
      </c>
      <c r="E13" s="194">
        <v>3</v>
      </c>
      <c r="F13" s="436"/>
      <c r="G13" s="436"/>
      <c r="H13" s="436"/>
      <c r="I13" s="436"/>
      <c r="J13" s="436"/>
      <c r="K13" s="252"/>
    </row>
    <row r="14" spans="2:11" x14ac:dyDescent="0.25">
      <c r="B14" s="186"/>
      <c r="C14" s="149">
        <v>3</v>
      </c>
      <c r="D14" s="60" t="s">
        <v>148</v>
      </c>
      <c r="E14" s="194">
        <v>3</v>
      </c>
      <c r="F14" s="436"/>
      <c r="G14" s="436"/>
      <c r="H14" s="436"/>
      <c r="I14" s="436"/>
      <c r="J14" s="436"/>
      <c r="K14" s="252"/>
    </row>
    <row r="15" spans="2:11" x14ac:dyDescent="0.25">
      <c r="B15" s="186"/>
      <c r="C15" s="149">
        <v>2</v>
      </c>
      <c r="D15" s="155" t="s">
        <v>151</v>
      </c>
      <c r="E15" s="194">
        <v>2</v>
      </c>
      <c r="F15" s="436"/>
      <c r="G15" s="436"/>
      <c r="H15" s="436"/>
      <c r="I15" s="436"/>
      <c r="J15" s="436"/>
      <c r="K15" s="252"/>
    </row>
    <row r="16" spans="2:11" x14ac:dyDescent="0.25">
      <c r="B16" s="186"/>
      <c r="C16" s="149">
        <v>5</v>
      </c>
      <c r="D16" s="60" t="s">
        <v>152</v>
      </c>
      <c r="E16" s="194">
        <v>5</v>
      </c>
      <c r="F16" s="436"/>
      <c r="G16" s="436"/>
      <c r="H16" s="436"/>
      <c r="I16" s="436"/>
      <c r="J16" s="436"/>
      <c r="K16" s="252"/>
    </row>
    <row r="17" spans="2:11" ht="22.5" x14ac:dyDescent="0.25">
      <c r="B17" s="186"/>
      <c r="C17" s="149">
        <v>5</v>
      </c>
      <c r="D17" s="156" t="s">
        <v>155</v>
      </c>
      <c r="E17" s="194">
        <v>5</v>
      </c>
      <c r="F17" s="436"/>
      <c r="G17" s="436"/>
      <c r="H17" s="436"/>
      <c r="I17" s="436"/>
      <c r="J17" s="436"/>
      <c r="K17" s="252"/>
    </row>
    <row r="18" spans="2:11" ht="22.5" x14ac:dyDescent="0.25">
      <c r="B18" s="186"/>
      <c r="C18" s="149">
        <v>1</v>
      </c>
      <c r="D18" s="157" t="s">
        <v>156</v>
      </c>
      <c r="E18" s="194">
        <v>1</v>
      </c>
      <c r="F18" s="436"/>
      <c r="G18" s="436"/>
      <c r="H18" s="436"/>
      <c r="I18" s="436"/>
      <c r="J18" s="436"/>
      <c r="K18" s="252"/>
    </row>
    <row r="19" spans="2:11" x14ac:dyDescent="0.25">
      <c r="B19" s="186"/>
      <c r="C19" s="149">
        <v>5</v>
      </c>
      <c r="D19" s="156" t="s">
        <v>157</v>
      </c>
      <c r="E19" s="194">
        <v>5</v>
      </c>
      <c r="F19" s="436"/>
      <c r="G19" s="436"/>
      <c r="H19" s="436"/>
      <c r="I19" s="436"/>
      <c r="J19" s="436"/>
      <c r="K19" s="252"/>
    </row>
    <row r="20" spans="2:11" ht="15.75" thickBot="1" x14ac:dyDescent="0.3">
      <c r="B20" s="186"/>
      <c r="C20" s="150">
        <v>3</v>
      </c>
      <c r="D20" s="195" t="s">
        <v>307</v>
      </c>
      <c r="E20" s="196">
        <v>3</v>
      </c>
      <c r="F20" s="436"/>
      <c r="G20" s="436"/>
      <c r="H20" s="436"/>
      <c r="I20" s="436"/>
      <c r="J20" s="436"/>
      <c r="K20" s="252"/>
    </row>
    <row r="21" spans="2:11" x14ac:dyDescent="0.25">
      <c r="B21" s="186"/>
      <c r="C21" s="4"/>
      <c r="D21" s="4"/>
      <c r="E21" s="4"/>
      <c r="F21" s="4"/>
      <c r="G21" s="4"/>
      <c r="H21" s="4"/>
      <c r="I21" s="4"/>
      <c r="J21" s="4"/>
      <c r="K21" s="187"/>
    </row>
    <row r="22" spans="2:11" ht="15.75" thickBot="1" x14ac:dyDescent="0.3">
      <c r="B22" s="188"/>
      <c r="C22" s="189"/>
      <c r="D22" s="189"/>
      <c r="E22" s="189"/>
      <c r="F22" s="189"/>
      <c r="G22" s="189"/>
      <c r="H22" s="189"/>
      <c r="I22" s="189"/>
      <c r="J22" s="189"/>
      <c r="K22" s="190"/>
    </row>
  </sheetData>
  <mergeCells count="2">
    <mergeCell ref="F6:K20"/>
    <mergeCell ref="B3:K4"/>
  </mergeCells>
  <conditionalFormatting sqref="C7:D20">
    <cfRule type="colorScale" priority="2">
      <colorScale>
        <cfvo type="min"/>
        <cfvo type="percentile" val="50"/>
        <cfvo type="max"/>
        <color rgb="FFF8696B"/>
        <color rgb="FFFCFCFF"/>
        <color rgb="FF63BE7B"/>
      </colorScale>
    </cfRule>
  </conditionalFormatting>
  <conditionalFormatting sqref="E7:E20">
    <cfRule type="colorScale" priority="1">
      <colorScale>
        <cfvo type="min"/>
        <cfvo type="percentile" val="50"/>
        <cfvo type="max"/>
        <color rgb="FFF8696B"/>
        <color rgb="FFFCFCFF"/>
        <color rgb="FF63BE7B"/>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BA4B-E20E-43F8-B3ED-B475C978D71D}">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Anexo 1. Definición RC</vt:lpstr>
      <vt:lpstr>Anexo 2. Matriz Concecuencia RC</vt:lpstr>
      <vt:lpstr>Anexo3. Matriz de Impacto</vt:lpstr>
      <vt:lpstr>Anexo 4. Valoración de Riesgo</vt:lpstr>
      <vt:lpstr>Anexo 5. Criterio de Medición </vt:lpstr>
      <vt:lpstr>Anexo 6. Calificación de Riesgo</vt:lpstr>
      <vt:lpstr>Anexo 7. Valoración RC</vt:lpstr>
      <vt:lpstr>Anexo 8. Grafica</vt:lpstr>
      <vt:lpstr>Hoja1</vt:lpstr>
      <vt:lpstr>Hoja2</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CONTROL INTERNO</cp:lastModifiedBy>
  <dcterms:created xsi:type="dcterms:W3CDTF">2016-03-21T16:15:25Z</dcterms:created>
  <dcterms:modified xsi:type="dcterms:W3CDTF">2021-06-02T17:49:38Z</dcterms:modified>
</cp:coreProperties>
</file>